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definedNames>
    <definedName name="_xlnm._FilterDatabase" localSheetId="1" hidden="1">TECNICA!$A$93:$Z$114</definedName>
  </definedNames>
  <calcPr calcId="152511"/>
</workbook>
</file>

<file path=xl/calcChain.xml><?xml version="1.0" encoding="utf-8"?>
<calcChain xmlns="http://schemas.openxmlformats.org/spreadsheetml/2006/main">
  <c r="M132" i="8" l="1"/>
  <c r="M131" i="8"/>
  <c r="F161" i="8" l="1"/>
  <c r="D172" i="8" s="1"/>
  <c r="D41" i="8" s="1"/>
  <c r="E145" i="8"/>
  <c r="D171" i="8" s="1"/>
  <c r="N139" i="8"/>
  <c r="M139" i="8"/>
  <c r="L139" i="8"/>
  <c r="K139" i="8"/>
  <c r="C141" i="8" s="1"/>
  <c r="A132" i="8"/>
  <c r="A133" i="8" s="1"/>
  <c r="A134" i="8" s="1"/>
  <c r="A135" i="8" s="1"/>
  <c r="A136" i="8" s="1"/>
  <c r="A137" i="8" s="1"/>
  <c r="A138" i="8" s="1"/>
  <c r="M57" i="8"/>
  <c r="L57" i="8"/>
  <c r="K57" i="8"/>
  <c r="C61" i="8" s="1"/>
  <c r="A50" i="8"/>
  <c r="A51" i="8" s="1"/>
  <c r="A52" i="8" s="1"/>
  <c r="A53" i="8" s="1"/>
  <c r="A54" i="8" s="1"/>
  <c r="A55" i="8" s="1"/>
  <c r="A56" i="8" s="1"/>
  <c r="N57" i="8"/>
  <c r="F22" i="8"/>
  <c r="C24" i="8" s="1"/>
  <c r="E22" i="8"/>
  <c r="E24" i="8" s="1"/>
  <c r="E171" i="8" l="1"/>
  <c r="D40" i="8"/>
  <c r="E40" i="8" s="1"/>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<sst xmlns="http://schemas.openxmlformats.org/spreadsheetml/2006/main" count="769" uniqueCount="368">
  <si>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</si>
  <si>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</si>
  <si>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</si>
  <si>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</si>
  <si>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</si>
  <si>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</si>
  <si>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</si>
  <si>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</si>
  <si>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</si>
  <si>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</si>
  <si>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</si>
  <si>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</si>
  <si>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</si>
  <si>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</si>
  <si>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</si>
  <si>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</si>
  <si>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</si>
  <si>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</si>
  <si>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</si>
  <si>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</si>
  <si>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</si>
  <si>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</si>
  <si>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</si>
  <si>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</si>
  <si>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</si>
  <si>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</si>
  <si>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</si>
  <si>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</si>
  <si>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</si>
  <si>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</si>
  <si>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</si>
  <si>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</si>
  <si>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</si>
  <si>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</si>
  <si>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</si>
  <si>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</si>
  <si>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</si>
  <si>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</si>
  <si>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</si>
  <si>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</si>
  <si>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</si>
  <si>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</si>
  <si>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</si>
  <si>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</si>
  <si>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</si>
  <si>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</si>
  <si>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</si>
  <si>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</si>
  <si>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</si>
  <si>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</si>
  <si>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</si>
  <si>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</si>
  <si>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</si>
  <si>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</si>
  <si>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</si>
  <si>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</si>
  <si>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</si>
  <si>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</si>
  <si>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</si>
  <si>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</si>
  <si>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</si>
  <si>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</si>
  <si>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</si>
  <si>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</si>
  <si>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</si>
  <si>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</si>
  <si>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</si>
  <si>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</si>
  <si>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</si>
  <si>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</si>
  <si>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</si>
  <si>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</si>
  <si>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</si>
  <si>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</si>
  <si>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</si>
  <si>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</si>
  <si>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</si>
  <si>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</si>
  <si>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</si>
  <si>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</si>
  <si>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</si>
  <si>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</si>
  <si>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</si>
  <si>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</si>
  <si>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</si>
  <si>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</si>
  <si>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</si>
  <si>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</si>
  <si>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</si>
  <si>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</si>
  <si>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</si>
  <si>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</si>
  <si>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</si>
  <si>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</si>
  <si>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</si>
  <si>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</si>
  <si>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</si>
  <si>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</si>
  <si>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</si>
  <si>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</si>
  <si>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</si>
  <si>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</si>
  <si>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</si>
  <si>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</si>
  <si>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</si>
  <si>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</si>
  <si>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</si>
  <si>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</si>
  <si>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</si>
  <si>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</si>
  <si>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</si>
  <si>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</si>
  <si>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</si>
  <si>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</si>
  <si>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</si>
  <si>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</si>
  <si>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</si>
  <si>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</si>
  <si>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</si>
  <si>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</si>
  <si>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</si>
  <si>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</si>
  <si>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</si>
  <si>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</si>
  <si>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</si>
  <si>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</si>
  <si>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</si>
  <si>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</si>
  <si>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</si>
  <si>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</si>
  <si>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</si>
  <si>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</si>
  <si>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</si>
  <si>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</si>
  <si>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</si>
  <si>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</si>
  <si>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</si>
  <si>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</si>
  <si>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</si>
  <si>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</si>
  <si>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</si>
  <si>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</si>
  <si>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</si>
  <si>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</si>
  <si>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</si>
  <si>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</si>
  <si>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</si>
  <si>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</si>
  <si>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</si>
  <si>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</si>
  <si>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</si>
  <si>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</si>
  <si>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</si>
  <si>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</si>
  <si>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</si>
  <si>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</si>
  <si>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</si>
  <si>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</si>
  <si>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</si>
  <si>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</si>
  <si>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</si>
  <si>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</si>
  <si>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</si>
  <si>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</si>
  <si>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</si>
  <si>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</si>
  <si>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CARTA DE PRESENTACION DE LA PROPUESTA DONDE SE INDIQUE EL GRUPO O CRUPOS EN LOS QUE VA A PARTICIPAR FORMATO 1        GRUPO 4</t>
  </si>
  <si>
    <t>5  A  7</t>
  </si>
  <si>
    <t>GRUPO 4</t>
  </si>
  <si>
    <t>CERTIFICAD DE CUMPLIMIENTO DE PAGO DE APORTES DE SEGURIDAD SOCIAL Y PARAFISCALES. FORMATO 2</t>
  </si>
  <si>
    <t>30  A  34</t>
  </si>
  <si>
    <t>42-44-101074894 VALOR $ 279,147,718,80</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</si>
  <si>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</si>
  <si>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</si>
  <si>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</si>
  <si>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</si>
  <si>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</si>
  <si>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</si>
  <si>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</si>
  <si>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</si>
  <si>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</si>
  <si>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</si>
  <si>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</si>
  <si>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</si>
  <si>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</si>
  <si>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NO APLICA</t>
  </si>
  <si>
    <t>COOPERATIVA MULTIACTIVA DE ASOCIADOS Y ASOCIACIONES DE LOS HOGARES COMUNITARIOS DE BIENESTAR COOASOBIEN</t>
  </si>
  <si>
    <t>810,000,164-8</t>
  </si>
  <si>
    <t xml:space="preserve">CUMPLE </t>
  </si>
  <si>
    <t>EL PROPONENTE CUMPLE ___X___ NO CUMPLE _______</t>
  </si>
  <si>
    <t>INSTITUTO COLOMBIANO DE BIENESTAR FAMILIAR</t>
  </si>
  <si>
    <t>17-2012-0369</t>
  </si>
  <si>
    <t>17-2012-0190</t>
  </si>
  <si>
    <t>2052</t>
  </si>
  <si>
    <t>CDI SIN ARRIENDO / CDI MUNDO DE COLORES</t>
  </si>
  <si>
    <t>CDI SIN ARRIENDO</t>
  </si>
  <si>
    <t>CARRERA 18 CALLE 12A 18-35 CHIPRE</t>
  </si>
  <si>
    <t>CDI SIN ARRIENDO / CDI LUMINITOS SEDE 1</t>
  </si>
  <si>
    <t>CL 63 N 24 24 LA ESTRELLA</t>
  </si>
  <si>
    <t>UNIVERSIDAD DE CALDAS</t>
  </si>
  <si>
    <t>CDI SIN ARRIENDO / CDI LUMINITOS SEDE 2</t>
  </si>
  <si>
    <t>CALLE 45 N° 24-72 BELEN</t>
  </si>
  <si>
    <t>CDI SIN ARRIENDO / CDI GOBERNADORCITOS</t>
  </si>
  <si>
    <t>Carrera 18 N° 27-53 SAN JOSÉ</t>
  </si>
  <si>
    <t>GOBERNACIÓN DE CALDAS</t>
  </si>
  <si>
    <t>CDI SIN ARRIENDO / CDI NUEVO COLON</t>
  </si>
  <si>
    <t>CL 23 ENTRE CARREA 14 Y 15</t>
  </si>
  <si>
    <t>INSTITUCION EDUCATIVA SAN AGUSTIN</t>
  </si>
  <si>
    <t>CDI SIN ARRIENDO / CDI SOLFERINO</t>
  </si>
  <si>
    <t>CL 50 N 7 A 44</t>
  </si>
  <si>
    <t>ICBF</t>
  </si>
  <si>
    <t>CDI SIN ARRIENDO / CDI SAN SEBASTIAN</t>
  </si>
  <si>
    <t>CL 48 G 2 N 1 J 35</t>
  </si>
  <si>
    <t>CDI SIN ARRIENDO / CDI CERVANTES</t>
  </si>
  <si>
    <t>KR 28 N 31 A 08 CERVANTES</t>
  </si>
  <si>
    <t>ALCALDIA DE MANIZALES</t>
  </si>
  <si>
    <t>CDI SIN ARRIENDO / CDI ARANJUEZ</t>
  </si>
  <si>
    <t>CRA 42 CALLE 71 A DIAGONAL A LA IGLESIA BARRIO ARANJUEZ</t>
  </si>
  <si>
    <t>CDI SIN ARRIENDO / CDI ARDILLITAS</t>
  </si>
  <si>
    <t>KR 12 A 54 C 05</t>
  </si>
  <si>
    <t>MUNICIPIO DE MANIZALES</t>
  </si>
  <si>
    <t>CDI SIN ARRIENDO / CDI MARIELA QUINTERO</t>
  </si>
  <si>
    <t>KR 32 CALLE 69 A 01</t>
  </si>
  <si>
    <t>CDI SIN ARRIENDO / CDI CHIQUITINES</t>
  </si>
  <si>
    <t>CALLE 5 A N° 16 -57 LA PRADERA</t>
  </si>
  <si>
    <t>ALCALDIA DE VILLAMARIA</t>
  </si>
  <si>
    <t>1/200</t>
  </si>
  <si>
    <t>CLAUDIA PATRICIA GUEVARA VERGARA</t>
  </si>
  <si>
    <t>LICENCIADO EN PEDAGOGIA EDUCATIVA</t>
  </si>
  <si>
    <t>FUNDACION UNIVERSITARIA LUIS AMIGO</t>
  </si>
  <si>
    <t>1. LICEO EL CARIBE
2. COOFES
3. INTESCOOF
4. CENSA
5. COOASOBIEN</t>
  </si>
  <si>
    <t>1. DOCENTE PREESCOLAR
2. COORDINADORA PEDAGOGICA
3. COORDINADORA DEL INSTITUTO DE ESTUDIOS EMPRESARIALES Y SOLIDARIOS 
4. DOCENTE
5. COORDINADORA PEDAGÓGICA</t>
  </si>
  <si>
    <t>GLORIA DEL SOCORRO RENDON OSPINA</t>
  </si>
  <si>
    <t>PROFESIONAL EN DESARROLLO FAMILIAR</t>
  </si>
  <si>
    <t>COOASOBIEN</t>
  </si>
  <si>
    <t>02/02/2004 A 17/12/2004
24/01/2005 A 16/12/2005
18/01/2006 A 21/12/2006
22/01/2007 A 18/12/2007
14/01/2008 A 12/12/2008
15/01/2009 A 18/12/2009
25/01/2010 A 15/10/2010
06/02/2012 A 02/03/2012
03/07/2012 A 31/12/2012
16/01/2013 A 31/12/2013
16/01/2014 A 30/09/2014</t>
  </si>
  <si>
    <t>COORDINADORA PEDAGÓGICA</t>
  </si>
  <si>
    <t>MARTHA SUSANA VALLEJO MEJÍA</t>
  </si>
  <si>
    <t>LICENCIADA EN EDUCACION PREESCOLAR</t>
  </si>
  <si>
    <t>UNIVERSIDAD DEL QUINDIO</t>
  </si>
  <si>
    <t>AMANDA ARENAS PUERTA</t>
  </si>
  <si>
    <t>PROFESIONAL EN SALUD OCUPACIONAL</t>
  </si>
  <si>
    <t>1. HOGAR INFANTIL BELLAVISTA
2. COOASOBIEN
3. COOASOBIEN</t>
  </si>
  <si>
    <t>1. 01/08/1990 A 01/02/2004
2. 09/02/2004 A 31/12/2004
26/01/2005 A 16/12/2005
01/02/2006 A 15/12/2006
24/01/2007 A 10/12/2007
04/02/2008 A 16/12/2008
02/02/2009 A 11/12/2009
01/02/2010 A 10/12/2010
21/01/2011 A 17/06/2011
11/07/2011 A 15/12/2011
25/01/2012 A 15/06/2012
3.- 03/07/2012 A 30/12/2012
16/01/2013 A 31/12/2013
16/01/2014 A 30/09/2014</t>
  </si>
  <si>
    <t>1. MAESTRA JARDINERA
2. COORDINADORA HOGAR GRUPAL
3. COORDINADORA PEDAGÓGICA</t>
  </si>
  <si>
    <t>SEGÚN LA CONVALIDACIÓN PARA LA TRANSICIÓN DEBE INICIAR SU PROCESO DE FORMACIÓN EN CUALQUIERA DE LAS AREAS DEFINIDAS PARA EL PERFIL</t>
  </si>
  <si>
    <t>MARIBEL PELAEZ OSORIO</t>
  </si>
  <si>
    <t>LICENCIADA EN EDUCACIÓN ESPECIAL</t>
  </si>
  <si>
    <t>UNIVERSIDAD DE MANIZALES</t>
  </si>
  <si>
    <t xml:space="preserve">1. CENTRO DE DESARROLLO COMUNITARIO VERSALLES
2. CONFAMILIARES
3. CONFAMILIARES
4. CONFAMILIARES
5. COOASOBIEN
</t>
  </si>
  <si>
    <t>1. 01/02/2002 A 30/08/2007
2. 08/08/2007 A 16/12/2007
3.- 23/01/2008 A 14/12/2008
26/01/2009 A 15/12/2009
25/01/2010 A 21/12/2010
24/01/2011 A 18/12/2011
24/01/2012 A 01/07/2012
4.- 08/08/2007 A 16/12/2007
5.- 03/07/2012 A 31/12/2012
27/01/2014 A 30/09/2014</t>
  </si>
  <si>
    <t>1. DINAMIZADORA CRIANZA CON CARIÑO
2. DOCENTE
3. COORDINADORA JARDIN SOCIAL
4. DOCENTE
5. COORDINADORA PEDAGOGICA</t>
  </si>
  <si>
    <t>ANGELA MARIA CARVAJAL ESCUDERO</t>
  </si>
  <si>
    <t>1. GIMNASIO LOS PINOS
2. COLEGIO LOS ALAMOS
3. COOASOBIEN</t>
  </si>
  <si>
    <t>1.- ENTRE 1995 Y 2011
2.- ENTRE 2005 Y 2006
3.- 13/06/2013 A 31/12/2013
16/01/2014 A 30/09/2014</t>
  </si>
  <si>
    <t>1. DIRECTORA ADMINISTRATIVA
2. RECTORA
3. COORDINADORA PEDAGOGICA</t>
  </si>
  <si>
    <t>LUZ STELLA MAYORGA PUERTA</t>
  </si>
  <si>
    <t>LICENCIADA EN PEDAGOGIA REEDUCATIVA</t>
  </si>
  <si>
    <t>UNIVERSIDAD LUIS AMIGO</t>
  </si>
  <si>
    <t>1. COOASOBIEN</t>
  </si>
  <si>
    <t xml:space="preserve">1.- 01/05/2003 A 12/12/2003
02/02/2004 A 15/12/2004
07/02/2005 A 07/12/2005
01/02/2006 A 07/12/2006
22/01/2007 A 07/12/2007
01/02/2008 A 12/12/2008
16/04/2009 A 13/11/2009
03/02/2010 A 22/12/2010
11/04/2011 A 7/12/2011
25/01/2012 A 15/06/2012
03/07/2012 A 31/12/2012
16/01/2013 A 31/12/2013
16/01/2014 A 30/09/2014
</t>
  </si>
  <si>
    <t>1. COORDINADORA PEDAGOGICA</t>
  </si>
  <si>
    <t>MARIA EUGENIA ARANGO ALVAREZ</t>
  </si>
  <si>
    <t>1. FUNDACIÓN DE APOYO SOCIAL
2. CENTRO DE DESARROLLO COMUNITARIO VERSALLES
3. COOASOBIEN</t>
  </si>
  <si>
    <t>1.- 02/05/2011 A 30/11/2011
2.- 01/03/1998 A 01/10/2012
3. - 05/10/2012 A 31/12/2012 
16/01/2013 A 31/12/2013
16/01/2014 A 30/09/2014</t>
  </si>
  <si>
    <t>1. EDUCADORA
2. COORDINADORA PROGRAMA CLUBES JUVENILES
3. COORDINADORA PEDAGOGICA</t>
  </si>
  <si>
    <t>VANESSA GARCIA MEJIA</t>
  </si>
  <si>
    <t>TRABAJADORA SOCIAL</t>
  </si>
  <si>
    <t>203561004-I</t>
  </si>
  <si>
    <t>1. COOASOBIEN
2. COMISARIA DE FAMILIA DE ARANZAZU
3. RECURSOS HUMANOS Y ASISTENTE DE DESPACHO DE ALCADIA DE ARANZAZU
4. HABITAR
5. ASSBASALUD</t>
  </si>
  <si>
    <t>1.- 27/01/2014 A 30/09/2014
2.- 19/02/2013 A 19/08/2013
3.- 07/08/2013 A 22/12/2013
4. 03/01/2012 A 31/01/2013
5.- 01/02/2011 A 17/12/2011</t>
  </si>
  <si>
    <t>1. COORDINADORA PEDAGOGICA
2. TRABAJADORA SOCIAL
3. TRABAJADORA SOCIAL
4. COORDINADORA DE TALENTO HUMANO
5. PLANEACIÓN DE ACTIVIDAD DEL BIENESTAR SOCIAL</t>
  </si>
  <si>
    <t>ERICA TATIANA URIBE BALANTA</t>
  </si>
  <si>
    <t>1. ALDEAS INFANTILES SOS
2. CENTRO DE DESARROLLO COMUNITARIO VERSALLES
3. CENTRO DE DESARROLLO COMUNITARIO VERSALLES
4. COOASOBIEN</t>
  </si>
  <si>
    <t>1.- 07/04/2012 A 15/07/2012
2.- 01/09/2011 A 31/12/2011
01/05/2012 A 30/11/2012
3.- 01/09/2011 A 30/11/2011
4.- 01/08/2012 A 31/12/2012
16/01/2013 A 31/12/2013
16/01/2014 A 30/09/2014</t>
  </si>
  <si>
    <t>1. COORDINADORA FORTALECIMIENTO FAMILIAR CON NIÑOS EN PRIMERA INFANCIA
2. ANIMADORA SOCIOCULTURAL
3. ANIMADORA JUVENIL
4. COORDINADORA PEDAGOGICA-PROFESIONAL APOYO PSICOSOCIAL</t>
  </si>
  <si>
    <t>YULI KATERINE BETANCURT ESTRADA</t>
  </si>
  <si>
    <t>1. AGUAS DE MANIZALES
2. MUNICIPIO DE MARQUETALIA
3. COOASOBIEN</t>
  </si>
  <si>
    <t>1. 2007 A 2011
2- 05/03/2012 A 05/07/2012
3. 07/08/2012 A 31/12/2013
16/01/2014 A 30/09/2014</t>
  </si>
  <si>
    <t>1. PROFESIONAL SOCIAL DE CAMPO EN LA SOCIALIZACION DEL PROYECTO DE SANEAMIENTO RIO FELIZ
2. PROFESIONAL COORDINANDO EL PROCESO DE FORTALECIMIENTO OPERACIONAL AL PROGRAMA DE SEGURIDAD ALIMENTARIA Y NUTRICIONAL PARA NIÑOS Y NIÑAS MENORES DE 5 AÑOS
3. COORDINADORA PEDAGOGICA Y PROFESIONAL DE APOYO PSICOSOCIAL</t>
  </si>
  <si>
    <t>DIANA MILENA MONTOYA HERRERA</t>
  </si>
  <si>
    <t>PSICOLOGA</t>
  </si>
  <si>
    <t>CORPORACIÓN UNIVERSITARIA REMINGTON</t>
  </si>
  <si>
    <t>1. COOASOBIEN
2. ALCALDIA DE AGUADAS</t>
  </si>
  <si>
    <t>1.- 02/05/2012 A 30/12/2012
16/01/2013 A 31/12/2013
16/01/2014 A 30/09/2014
2. 15/09/2009 A 31/12/2011</t>
  </si>
  <si>
    <t>1. COORDINADORA TECNICA ADMINISTRATIVA UNIDAD FAMILIAR
2. SECRETARIA DE EDUCACION</t>
  </si>
  <si>
    <t>APOYO PSICOSOCIAL</t>
  </si>
  <si>
    <t>CLAUDIA PATRICIA OSPINA SOLARTE</t>
  </si>
  <si>
    <t>1. PANELA CONVENTOS
2. MARIO ALEXANDER GIL PINEDA INGENIERO CIVIL
3. PANELA CONVENTOS
4. ALCADIA DE MANIZALES
5. UNIVERSIDAD DE CALDAS
6. UNIVERSIDAD DE CALDAS
7. COOASOBIEN</t>
  </si>
  <si>
    <t>1.- 05/03/2012 A 17/05/2012
2.- 02/02/2010 A 02/03/2011
3.- 01/02/2009 A 15/12/2009
4.- 01/02/2007 A 30/12/2007
5.-28/08/2006 A 08/12/2006
6.- 13/07/2004 A 01/07/2006
7.- 25/10/2012 A 31/12/2012
16/01/2013 A 31/12/2013
16/01/2014 A 30/09/2014</t>
  </si>
  <si>
    <t>1. EDUCADORA FAMILIAR
2. EJECUCION DEL COMPONENTE SOCIAL DE LA OBRA CANCHA SOFTBOLL DEL BARRIO PUERTO DE PESCADORES CARTAGENA
3. EDUCADORA FAMILIAR
4. PASANTIA EN DESARROLLO FAMILIAR -PROCESOS TERAPEUTICOS Y EDUCATIVOS EN CAVI
5. PRACTICA INSTITUCIONAL EN EL PAB ATENDIENDO CASOS DE PREVENCION Y ATENCIÓN DE LA VIOLENCIA INTRAFAMILIAR
6. PRACTICA DE TRABAJO CON FAMILIA EN LA VEREDA BAJO ESPAÑOL, CHINCHINA
7. COORDINADORA PEDAGOGICA/PROFESIONAL APOYO PSICOSOCIAL</t>
  </si>
  <si>
    <t>CANDY YESENIA VARGAS HERNANDEZ</t>
  </si>
  <si>
    <t>236501004-1</t>
  </si>
  <si>
    <t xml:space="preserve">1. EMPRESA DE RENOVACION URBANA DE MANIZALES LTDA
2. COOASOBIEN
</t>
  </si>
  <si>
    <t xml:space="preserve">1.- 01/01/2012 A 31/12/2012
2.- 02/09/2013 A 31/12/2013
16/01/2014 A 30/06/2014
04/08/2014 A 30/09/2014
</t>
  </si>
  <si>
    <t>1. PRACTICA ACADEMICA PARA ELABORAR, EJECUTAR, EVALUAR Y SISTEMATIZAR UN PROYECTO SOCIAL Y HACER ACOMPAÑAMIENTO A LA GESTION HUMANA
2. COORDINADORA / APOYO PSICOSOCIAL</t>
  </si>
  <si>
    <t>OLGA LUCIA MEZA HURTADO</t>
  </si>
  <si>
    <t>160463004-I</t>
  </si>
  <si>
    <t>1. FUNDACION MANUEL MEJIA
2. CONSORCIO EMPRESARIAL
3. CONSORCIO PROTECCIÓN SOCIAL
4. CENTRO DE ESTUDIOS REGIONALES Y CAFETEROS EMPRESARIALES
5. CONSORCIO INTERPLANTAS
6. ALCALDIA DE MANIZALES
7. COOPAGRO ASESORES
8. CORPORACIÓN SOCIAL MILENIO NORTE
9. CONTRALORIA GENERAL DE MANIZALES
10. COOASOBIEN
11. COOPROCAL</t>
  </si>
  <si>
    <t>1.- 22/05/2013 A 30/12/2013
2.- 07/06/2011 A 31/12/2011
3.- 03/07/2011 A 31/12/2011
4.- 26/06/2009 A 10/07/2009
05/03/2009 A 30/05/2009
01/10/2008 A 15/11/2008
04/11/2007 A 30/12/2007
5.- 01/03/2008 A 31/12/2008
6.- 03/08/2006 A 03/11/2006
07/12/2006 A 21/12/2006
23/03/2007 A 23/07/2007
7.- 11/10/2004 A 13/11/2004
8.- 01/01/2002 A 31/12/2002
9.- 01/02/1998 A 30/03/1998
10.- 06/08/2014 A 30/09/2014
11.- 03/1997 A 12/1997</t>
  </si>
  <si>
    <t>1. AGENTE EDUCATIVO
2. TRABAJADORA SOCIAL
3. TRABAJADORA SOCIAL
4. APLICACIÓN ESCUESTAS
5. CONTROL Y SUPERVISION TECNICA Y ADMINISTRATIVA DE LOS PROGRAMAS ENTIDAD CONTRATISTAS Y UNIDADES APLICATIVAS DE LOS PROYECTOS 131 Y 40 EN LOS MUNICIPIOS DE CALDAS
6. REALIZAR ENCUESTAS SISBEN
7. APLICAR ENCUENTAS
8. TRABAJADORA SOCIAL: ELABORACION DE ESTUDIOS SOCIOECONOMICOS
9. ASISTENTE DE LA COORDINACIÓN CIVICO SOCIAL
10. PROFESIONAL DE APOYO PSICOSOCIAL
11. PRACTICANTE DE TRABAJO SOCIAL</t>
  </si>
  <si>
    <t>MARTHA LUCIA RAMIREZ GUTIERREZ</t>
  </si>
  <si>
    <t xml:space="preserve">1. CONFAMILIARES
2. ALCALDIA DE RIOSUCIO
3. COOASOBIEN
</t>
  </si>
  <si>
    <t xml:space="preserve">1. 16/03/2009 A 11/01/2010
12/01/2010 A 30/07/2010
10/09/2010 A 30/12/2010
09/03/2011 A 15/12/2011
15/02/2012 A 14/02/2012
2.- 01/03/1998 A 30/11/1998
01/03/1999 A 31/10/1999
01/07/2000 A 31/10/2000
3.- 23/04/2013 A 31/12/2013
16/01/2014 A 30/09/2014
</t>
  </si>
  <si>
    <t>1. COGESTOR SOCIAL EN LA ZONA URBANA CHINCHINA
2. PROFESIONAL EN DESARROLLO FAMILIAR PARA APOYAR EL PLAN MUNICIPAL DE ATENCIÓN BASICA EN PROMOCION Y PREVENCION
3. PROFESIONAL DE APOYO PSICOSOCIAL</t>
  </si>
  <si>
    <t>LEIDY JOHANA CAÑON RAMIREZ</t>
  </si>
  <si>
    <t xml:space="preserve">1. LICEO ISABEL LA CATOLICA
2. CENTRAL DE CONSTRUCCIONES LA ALDEA VILLAMARIA
3. COOASOBIEN
4. COOASOBIEN
</t>
  </si>
  <si>
    <t xml:space="preserve">1.- 01/04/2010 A 30/06/2010
2.- 14/02/2012 A 05/09/2012
3.- 24/09/2012 A 31/12/2012
16/01/2013 A 18/04/2013
4.- 24/09/2012 A 31/12/2012
16/01/2013 A 31/12/2013
16/01/2014 A 30/09/2014
</t>
  </si>
  <si>
    <t>1. PRACTICA EDUCATIVA EN TRABAJO SOCIAL
2. AUXILIAR DE RECURSOS HUMANOS
3. PROFESIONAL DE APOYO PSICOSOCIAL
4. PROFESIONAL DE APOYO PSICOSOCIAL</t>
  </si>
  <si>
    <t>LUISA FERNANDA SEPULVEDA FRANCO</t>
  </si>
  <si>
    <t>216092404-I</t>
  </si>
  <si>
    <t xml:space="preserve">1. 18/10/2012 A 31/12/2012
16/01/2013 A 31/12/2013
16/01/2014 A 30/09/2014
</t>
  </si>
  <si>
    <t>1. PROFESIONAL DE APOYO PSICOSOCIAL</t>
  </si>
  <si>
    <t>XIMENA GIRALDO ALZATE</t>
  </si>
  <si>
    <t>1. FUNDACIÓN NIÑOS DE LOS ANDES
2. COOASOBIEN</t>
  </si>
  <si>
    <t>1.- 20/11/2012 A 21/01/2013
2.- 30/05/2013 A 31/12/2013
16/01/2014 A 30/09/2014</t>
  </si>
  <si>
    <t>1. CUIDADO SUSTITUTO FAMILIAR
2. PROFESIONAL DE APOYO PSICOSOCIAL</t>
  </si>
  <si>
    <t>LINA FERNANDA FRANCO CAÑON</t>
  </si>
  <si>
    <t>174872404-I</t>
  </si>
  <si>
    <t>1. FUNDACIÓN MANUEL MEJIA
2. COOASOBIEN</t>
  </si>
  <si>
    <t>1.- 04/06/2013 A 30/12/2013
2.- 12/10/2011 A 20/12/2011
16/01/2014 A 30/09/2014</t>
  </si>
  <si>
    <t>1. AGENTE EDUCATIVO
2. PROFESIONAL DE APOYO PSICOSOCIAL</t>
  </si>
  <si>
    <t>EDITH VALENCIA CARDONA</t>
  </si>
  <si>
    <t>80914 DEL 06/02/2013</t>
  </si>
  <si>
    <t>1. COOASOBIEN
2. COOASOBIEN
3. COOASOBIEN
4. REDES DE CONSTRUCCIONES LTDA
5. INSTITUTO TERAPUETICO CON ANIMALES PEDAGOGOS
6. UNIVERSIDAD DE MANIZALES
7. COOASOBIEN</t>
  </si>
  <si>
    <t>1.- 16/01/2013 A 31/12/2013
2.-02/05/2012 A 07/09/2012
08/09/2012 A 31/12/2012
3.- 16/01/2013 A 05/07/2013
4.- 16/01/2011 A 20/12/2011
5. 2/02/2009 A 22/12/2010
6. 01/06/2005 A 30/06/2006
7. 02/05/2012 A 29/06/2012
08/09/2012 A 28/09/2012
01/10/2012 A 31/12/2012
16/01/2013 A 31/12/2013
16/01/2014 A 30/09/2014</t>
  </si>
  <si>
    <t>1. APOYO PSICOSOCIAL
2. COORDINADORA
3.APOYO PSICOSOCIAL
4. AUXILIAR DE TALENTO HUMANO
5. PSICOLOGA
6. PRACTICA DE PSICOLOGIA NIVEL 2 ORGANIZACIONAL
7. PROFESIONAL DE APOYO PSICOSOCIAL</t>
  </si>
  <si>
    <t>17-2012-0026</t>
  </si>
  <si>
    <t>17-2011-0019</t>
  </si>
  <si>
    <t>COORDINADOR GENERAL DEL PROYECTO POR CADA MIL CUPOS OFERTADOS O FRACIÓN INFERIOR</t>
  </si>
  <si>
    <t>1/1000</t>
  </si>
  <si>
    <t>PAOLA ANDREA PALACIOS CASTRO</t>
  </si>
  <si>
    <t>UNIVERSIDAD NACIONAL ABIERTA Y A DISTANCIA</t>
  </si>
  <si>
    <t xml:space="preserve">1. COOASOBIEN
2. JARDIN INFANTIL PEGOTES
3. JARDIN INFANTIL MI CASITA
</t>
  </si>
  <si>
    <t>1.- 09/05/2013 A 26/06/2013
29/06/2013 A 30/12/2013
12/01/2014 A 30/09/2014
2.- 2010 Y 2011
3.- 2009</t>
  </si>
  <si>
    <t>1. COORDINADORA TECNICA
2. PSICOORIENTADORA
3. DOCENTE Y CUIDADORA DE CAMINADORES</t>
  </si>
  <si>
    <t>MARTHA PATRICIA TREJOS GARCIA</t>
  </si>
  <si>
    <t>LICENCIADA EN PEDAGOGÍA INFANTIL</t>
  </si>
  <si>
    <t>UNIVERSIDAD TECNOLOGICA DE PEREIRA</t>
  </si>
  <si>
    <t>1.- 05/09/2011 A 15/12/2011
23/04/2012 A 21/09/2012
07/11/2012 A 15/12/2012
16/01/2013 A 30/12/2013
16/01/2014 A 30/09/2014</t>
  </si>
  <si>
    <t>1. COORDINADORA TECNICA</t>
  </si>
  <si>
    <t>CLAUDIA ANDREA BARONA MONDRAGON</t>
  </si>
  <si>
    <t>LICENCIADA EN BIOLOGÍA Y QUIMICA</t>
  </si>
  <si>
    <t>1. COOASOBIEN
2. HOGAR INFANTIL SAN JOSE</t>
  </si>
  <si>
    <t>1.- 13/11/2013 A 31/12/2013
16/01/2014 A 30/09/2014
2.- 01/02/2008 A 12/12/2008
15/01/2009 A 15/12/2009
15/01/2010 A 14/12/2010
01/02/2012 A 30/06/2012
03/07/2012 A 14/12/2012
16/01/2013 A 30/12/2013</t>
  </si>
  <si>
    <t>1. DOCENTE
2. MAESTRA JARDINERA</t>
  </si>
  <si>
    <t>CLAUDIA JAZMIN ROJAS</t>
  </si>
  <si>
    <t>LICENCIADA EN CIENCIAS SOCIALES</t>
  </si>
  <si>
    <t>1. COOASOBIEN
2. JARDIN INFANTIL ILUSIONES</t>
  </si>
  <si>
    <t>1.- 14/08/2013 A 31/12/2013
08/01/2014 A 30/09/2014
2.- 01/01/2009 A 01/07/2011</t>
  </si>
  <si>
    <t>1. DOCENTE
2. PROFESORA PREJARDIN Y JARDIN</t>
  </si>
  <si>
    <t>1. -18/01/1999 A 15/11/2001
2. - 01/10/2008 A 30/08/2009
3. - 01/02/2010 A 30/04/2012
4. - 10/09/2011 a 21/12/2013 INTERRUMPIDO
5. 08/08/2014 A 30/09/2014</t>
  </si>
  <si>
    <r>
      <rPr>
        <b/>
        <sz val="9"/>
        <color theme="1"/>
        <rFont val="Calibri"/>
        <family val="2"/>
        <scheme val="minor"/>
      </rPr>
      <t xml:space="preserve">CUMPLE PROPORCION </t>
    </r>
    <r>
      <rPr>
        <b/>
        <sz val="11"/>
        <color theme="1"/>
        <rFont val="Calibri"/>
        <family val="2"/>
        <scheme val="minor"/>
      </rPr>
      <t xml:space="preserve">
SI /NO</t>
    </r>
  </si>
  <si>
    <r>
      <rPr>
        <b/>
        <sz val="9"/>
        <color theme="1"/>
        <rFont val="Calibri"/>
        <family val="2"/>
        <scheme val="minor"/>
      </rPr>
      <t>CUMPLE PROPORCION</t>
    </r>
    <r>
      <rPr>
        <b/>
        <sz val="9"/>
        <color rgb="FFFF0000"/>
        <rFont val="Calibri"/>
        <family val="2"/>
        <scheme val="minor"/>
      </rPr>
      <t xml:space="preserve"> </t>
    </r>
    <r>
      <rPr>
        <b/>
        <sz val="11"/>
        <color theme="1"/>
        <rFont val="Calibri"/>
        <family val="2"/>
        <scheme val="minor"/>
      </rPr>
      <t xml:space="preserve">
SI /NO</t>
    </r>
  </si>
  <si>
    <t>PROFESIONAL DEL AREA FINANCIERA</t>
  </si>
  <si>
    <t>PROFES+B156:Q157IONAL DE APOYO PEDAGÓGICO  POR CADA MIL CUPOS OFERTADOS O FRACIÓN INFERIOR</t>
  </si>
  <si>
    <t>1X5000</t>
  </si>
  <si>
    <t>DIANA MARCELA CIFUENTES</t>
  </si>
  <si>
    <t>TECNOLOGA EN ADMINISTRACION FINANCIERA</t>
  </si>
  <si>
    <t>NA</t>
  </si>
  <si>
    <t>26-07-2004 - 15-11-2014</t>
  </si>
  <si>
    <t>FUNCIONES DEL AREA ADMINISTRATIVA- TESORERA</t>
  </si>
  <si>
    <t>1. HOGAR INFANTIL ARANJUEZ
2. HOGAR INFANTIL ARANJUEZ
3. COOASOBIEN
4 COORDINFAC</t>
  </si>
  <si>
    <t>1. MAESTRA JARDINERA
2. DOCENTE
3. COORDINADORA PEDAGOGICA
4. COORDINADORA PEDAGOGICA</t>
  </si>
  <si>
    <t>1.- 01/02/2007 A 14/12/2007
01/02/2011 A 18/12/2011
01/02/2012 A 30/06/2012
2.- 01/07/2012 A 12/12/2012
3. 10/09/2014 S 30/09/2014
 6-11-2008/15-11-2010</t>
  </si>
  <si>
    <t xml:space="preserve">COORDINADOR </t>
  </si>
  <si>
    <t>PS</t>
  </si>
  <si>
    <t>PSICOSOCIAL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</si>
</sst>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8">
    <xf numFmtId="0" fontId="0" fillId="0" borderId="0" xfId="0"/>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9" fillId="7" borderId="19"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39" fillId="7" borderId="22" xfId="0" applyFont="1" applyFill="1" applyBorder="1" applyAlignment="1">
      <alignment horizontal="center" vertical="center" wrapText="1" readingOrder="1"/>
    </xf>
    <xf numFmtId="0" fontId="39" fillId="0" borderId="22" xfId="0" applyFont="1" applyBorder="1" applyAlignment="1">
      <alignment horizontal="center" vertical="center" wrapText="1" readingOrder="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wrapText="1"/>
    </xf>
    <xf numFmtId="170"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Fill="1" applyBorder="1" applyAlignment="1">
      <alignment horizontal="left" vertical="center"/>
    </xf>
    <xf numFmtId="0" fontId="0" fillId="0" borderId="0" xfId="0" applyFont="1" applyFill="1" applyAlignment="1">
      <alignment vertical="center"/>
    </xf>
    <xf numFmtId="0" fontId="0" fillId="0" borderId="1" xfId="0" applyFont="1" applyFill="1" applyBorder="1" applyAlignment="1">
      <alignment horizontal="center" vertical="center" wrapText="1"/>
    </xf>
    <xf numFmtId="0" fontId="0" fillId="0" borderId="1" xfId="0" applyFont="1" applyBorder="1" applyAlignment="1">
      <alignment vertical="center"/>
    </xf>
    <xf numFmtId="14" fontId="0" fillId="0"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0" xfId="0" applyFont="1" applyAlignment="1">
      <alignment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4" fillId="0" borderId="1" xfId="0" applyFont="1" applyFill="1" applyBorder="1" applyAlignment="1">
      <alignment vertical="center" wrapText="1"/>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14" fillId="0" borderId="1" xfId="0" applyFont="1" applyFill="1" applyBorder="1" applyAlignment="1">
      <alignment vertical="center"/>
    </xf>
    <xf numFmtId="0" fontId="14" fillId="0" borderId="1"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Fill="1" applyBorder="1" applyAlignment="1">
      <alignment vertical="center" wrapText="1"/>
    </xf>
    <xf numFmtId="0" fontId="2" fillId="0" borderId="1" xfId="0" applyFont="1" applyFill="1" applyBorder="1" applyAlignment="1">
      <alignment vertical="center" wrapText="1"/>
    </xf>
    <xf numFmtId="0" fontId="0" fillId="0" borderId="1" xfId="0" applyBorder="1" applyAlignment="1">
      <alignment horizontal="left" vertical="center" wrapText="1"/>
    </xf>
    <xf numFmtId="14" fontId="0" fillId="0" borderId="1" xfId="0" applyNumberFormat="1" applyBorder="1" applyAlignment="1">
      <alignment vertical="center"/>
    </xf>
    <xf numFmtId="0" fontId="0" fillId="0" borderId="1" xfId="0" applyBorder="1" applyAlignment="1">
      <alignment horizontal="left" vertical="center"/>
    </xf>
    <xf numFmtId="0" fontId="1" fillId="0" borderId="0" xfId="0" applyFont="1" applyFill="1" applyBorder="1" applyAlignment="1">
      <alignment horizontal="center" vertical="center" wrapText="1"/>
    </xf>
    <xf numFmtId="17" fontId="0" fillId="0" borderId="1" xfId="0" applyNumberFormat="1" applyBorder="1" applyAlignment="1">
      <alignment vertical="center"/>
    </xf>
    <xf numFmtId="0" fontId="0" fillId="0" borderId="1" xfId="0" applyBorder="1"/>
    <xf numFmtId="1" fontId="13" fillId="0" borderId="1" xfId="0" applyNumberFormat="1" applyFont="1" applyFill="1" applyBorder="1" applyAlignment="1" applyProtection="1">
      <alignment horizontal="center" vertical="center" wrapText="1"/>
      <protection locked="0"/>
    </xf>
    <xf numFmtId="0" fontId="0" fillId="11" borderId="1" xfId="0" applyFont="1" applyFill="1" applyBorder="1" applyAlignment="1">
      <alignment horizontal="center" vertical="center" wrapText="1"/>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11" borderId="5" xfId="0" applyFont="1" applyFill="1" applyBorder="1" applyAlignment="1">
      <alignment horizontal="center" vertical="center" wrapText="1"/>
    </xf>
    <xf numFmtId="0" fontId="0" fillId="11" borderId="14"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0" fillId="0" borderId="28" xfId="0" applyBorder="1"/>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36" zoomScale="75" zoomScaleNormal="75" workbookViewId="0">
      <selection activeCell="E53" sqref="E5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6" t="s">
        <v>85</v>
      </c>
      <c r="B2" s="196"/>
      <c r="C2" s="196"/>
      <c r="D2" s="196"/>
      <c r="E2" s="196"/>
      <c r="F2" s="196"/>
      <c r="G2" s="196"/>
      <c r="H2" s="196"/>
      <c r="I2" s="196"/>
      <c r="J2" s="196"/>
      <c r="K2" s="196"/>
      <c r="L2" s="196"/>
    </row>
    <row r="4" spans="1:12" ht="16.5" x14ac:dyDescent="0.25">
      <c r="A4" s="203" t="s">
        <v>63</v>
      </c>
      <c r="B4" s="203"/>
      <c r="C4" s="203"/>
      <c r="D4" s="203"/>
      <c r="E4" s="203"/>
      <c r="F4" s="203"/>
      <c r="G4" s="203"/>
      <c r="H4" s="203"/>
      <c r="I4" s="203"/>
      <c r="J4" s="203"/>
      <c r="K4" s="203"/>
      <c r="L4" s="203"/>
    </row>
    <row r="5" spans="1:12" ht="16.5" x14ac:dyDescent="0.25">
      <c r="A5" s="50"/>
    </row>
    <row r="6" spans="1:12" ht="16.5" x14ac:dyDescent="0.25">
      <c r="A6" s="203" t="s">
        <v>143</v>
      </c>
      <c r="B6" s="203"/>
      <c r="C6" s="203"/>
      <c r="D6" s="203"/>
      <c r="E6" s="203"/>
      <c r="F6" s="203"/>
      <c r="G6" s="203"/>
      <c r="H6" s="203"/>
      <c r="I6" s="203"/>
      <c r="J6" s="203"/>
      <c r="K6" s="203"/>
      <c r="L6" s="203"/>
    </row>
    <row r="7" spans="1:12" ht="16.5" x14ac:dyDescent="0.25">
      <c r="A7" s="51"/>
    </row>
    <row r="8" spans="1:12" ht="109.5" customHeight="1" x14ac:dyDescent="0.25">
      <c r="A8" s="204" t="s">
        <v>144</v>
      </c>
      <c r="B8" s="204"/>
      <c r="C8" s="204"/>
      <c r="D8" s="204"/>
      <c r="E8" s="204"/>
      <c r="F8" s="204"/>
      <c r="G8" s="204"/>
      <c r="H8" s="204"/>
      <c r="I8" s="204"/>
      <c r="J8" s="204"/>
      <c r="K8" s="204"/>
      <c r="L8" s="204"/>
    </row>
    <row r="9" spans="1:12" ht="45.75" customHeight="1" x14ac:dyDescent="0.25">
      <c r="A9" s="204"/>
      <c r="B9" s="204"/>
      <c r="C9" s="204"/>
      <c r="D9" s="204"/>
      <c r="E9" s="204"/>
      <c r="F9" s="204"/>
      <c r="G9" s="204"/>
      <c r="H9" s="204"/>
      <c r="I9" s="204"/>
      <c r="J9" s="204"/>
      <c r="K9" s="204"/>
      <c r="L9" s="204"/>
    </row>
    <row r="10" spans="1:12" ht="28.5" customHeight="1" x14ac:dyDescent="0.25">
      <c r="A10" s="204" t="s">
        <v>88</v>
      </c>
      <c r="B10" s="204"/>
      <c r="C10" s="204"/>
      <c r="D10" s="204"/>
      <c r="E10" s="204"/>
      <c r="F10" s="204"/>
      <c r="G10" s="204"/>
      <c r="H10" s="204"/>
      <c r="I10" s="204"/>
      <c r="J10" s="204"/>
      <c r="K10" s="204"/>
      <c r="L10" s="204"/>
    </row>
    <row r="11" spans="1:12" ht="28.5" customHeight="1" x14ac:dyDescent="0.25">
      <c r="A11" s="204"/>
      <c r="B11" s="204"/>
      <c r="C11" s="204"/>
      <c r="D11" s="204"/>
      <c r="E11" s="204"/>
      <c r="F11" s="204"/>
      <c r="G11" s="204"/>
      <c r="H11" s="204"/>
      <c r="I11" s="204"/>
      <c r="J11" s="204"/>
      <c r="K11" s="204"/>
      <c r="L11" s="204"/>
    </row>
    <row r="12" spans="1:12" ht="15.75" thickBot="1" x14ac:dyDescent="0.3"/>
    <row r="13" spans="1:12" ht="15.75" thickBot="1" x14ac:dyDescent="0.3">
      <c r="A13" s="52" t="s">
        <v>64</v>
      </c>
      <c r="B13" s="205" t="s">
        <v>84</v>
      </c>
      <c r="C13" s="206"/>
      <c r="D13" s="206"/>
      <c r="E13" s="206"/>
      <c r="F13" s="206"/>
      <c r="G13" s="206"/>
      <c r="H13" s="206"/>
      <c r="I13" s="206"/>
      <c r="J13" s="206"/>
      <c r="K13" s="206"/>
      <c r="L13" s="206"/>
    </row>
    <row r="14" spans="1:12" s="67" customFormat="1" ht="25.5" customHeight="1" thickBot="1" x14ac:dyDescent="0.3">
      <c r="A14" s="53">
        <v>1</v>
      </c>
      <c r="B14" s="181" t="s">
        <v>161</v>
      </c>
      <c r="C14" s="182" t="s">
        <v>145</v>
      </c>
      <c r="D14" s="182" t="s">
        <v>145</v>
      </c>
      <c r="E14" s="182" t="s">
        <v>145</v>
      </c>
      <c r="F14" s="182" t="s">
        <v>145</v>
      </c>
      <c r="G14" s="182" t="s">
        <v>145</v>
      </c>
      <c r="H14" s="182" t="s">
        <v>145</v>
      </c>
      <c r="I14" s="182" t="s">
        <v>145</v>
      </c>
      <c r="J14" s="182" t="s">
        <v>145</v>
      </c>
      <c r="K14" s="182" t="s">
        <v>145</v>
      </c>
      <c r="L14" s="183" t="s">
        <v>145</v>
      </c>
    </row>
    <row r="15" spans="1:12" s="67" customFormat="1" ht="15.75" thickBot="1" x14ac:dyDescent="0.3">
      <c r="A15" s="53">
        <f>SUM(A14+1)</f>
        <v>2</v>
      </c>
      <c r="B15" s="181" t="s">
        <v>162</v>
      </c>
      <c r="C15" s="182" t="s">
        <v>146</v>
      </c>
      <c r="D15" s="182" t="s">
        <v>146</v>
      </c>
      <c r="E15" s="182" t="s">
        <v>146</v>
      </c>
      <c r="F15" s="182" t="s">
        <v>146</v>
      </c>
      <c r="G15" s="182" t="s">
        <v>146</v>
      </c>
      <c r="H15" s="182" t="s">
        <v>146</v>
      </c>
      <c r="I15" s="182" t="s">
        <v>146</v>
      </c>
      <c r="J15" s="182" t="s">
        <v>146</v>
      </c>
      <c r="K15" s="182" t="s">
        <v>146</v>
      </c>
      <c r="L15" s="183" t="s">
        <v>146</v>
      </c>
    </row>
    <row r="16" spans="1:12" s="67" customFormat="1" ht="15.75" thickBot="1" x14ac:dyDescent="0.3">
      <c r="A16" s="53">
        <f t="shared" ref="A16:A27" si="0">SUM(A15+1)</f>
        <v>3</v>
      </c>
      <c r="B16" s="181" t="s">
        <v>157</v>
      </c>
      <c r="C16" s="182" t="s">
        <v>147</v>
      </c>
      <c r="D16" s="182" t="s">
        <v>147</v>
      </c>
      <c r="E16" s="182" t="s">
        <v>147</v>
      </c>
      <c r="F16" s="182" t="s">
        <v>147</v>
      </c>
      <c r="G16" s="182" t="s">
        <v>147</v>
      </c>
      <c r="H16" s="182" t="s">
        <v>147</v>
      </c>
      <c r="I16" s="182" t="s">
        <v>147</v>
      </c>
      <c r="J16" s="182" t="s">
        <v>147</v>
      </c>
      <c r="K16" s="182" t="s">
        <v>147</v>
      </c>
      <c r="L16" s="183" t="s">
        <v>147</v>
      </c>
    </row>
    <row r="17" spans="1:14" s="67" customFormat="1" ht="15.75" thickBot="1" x14ac:dyDescent="0.3">
      <c r="A17" s="53">
        <f t="shared" si="0"/>
        <v>4</v>
      </c>
      <c r="B17" s="181" t="s">
        <v>158</v>
      </c>
      <c r="C17" s="182" t="s">
        <v>148</v>
      </c>
      <c r="D17" s="182" t="s">
        <v>148</v>
      </c>
      <c r="E17" s="182" t="s">
        <v>148</v>
      </c>
      <c r="F17" s="182" t="s">
        <v>148</v>
      </c>
      <c r="G17" s="182" t="s">
        <v>148</v>
      </c>
      <c r="H17" s="182" t="s">
        <v>148</v>
      </c>
      <c r="I17" s="182" t="s">
        <v>148</v>
      </c>
      <c r="J17" s="182" t="s">
        <v>148</v>
      </c>
      <c r="K17" s="182" t="s">
        <v>148</v>
      </c>
      <c r="L17" s="183" t="s">
        <v>148</v>
      </c>
    </row>
    <row r="18" spans="1:14" s="67" customFormat="1" ht="15.75" thickBot="1" x14ac:dyDescent="0.3">
      <c r="A18" s="53">
        <f t="shared" si="0"/>
        <v>5</v>
      </c>
      <c r="B18" s="181" t="s">
        <v>149</v>
      </c>
      <c r="C18" s="182" t="s">
        <v>149</v>
      </c>
      <c r="D18" s="182" t="s">
        <v>149</v>
      </c>
      <c r="E18" s="182" t="s">
        <v>149</v>
      </c>
      <c r="F18" s="182" t="s">
        <v>149</v>
      </c>
      <c r="G18" s="182" t="s">
        <v>149</v>
      </c>
      <c r="H18" s="182" t="s">
        <v>149</v>
      </c>
      <c r="I18" s="182" t="s">
        <v>149</v>
      </c>
      <c r="J18" s="182" t="s">
        <v>149</v>
      </c>
      <c r="K18" s="182" t="s">
        <v>149</v>
      </c>
      <c r="L18" s="183" t="s">
        <v>149</v>
      </c>
    </row>
    <row r="19" spans="1:14" s="67" customFormat="1" ht="15.75" thickBot="1" x14ac:dyDescent="0.3">
      <c r="A19" s="53">
        <f t="shared" si="0"/>
        <v>6</v>
      </c>
      <c r="B19" s="181" t="s">
        <v>150</v>
      </c>
      <c r="C19" s="182" t="s">
        <v>150</v>
      </c>
      <c r="D19" s="182" t="s">
        <v>150</v>
      </c>
      <c r="E19" s="182" t="s">
        <v>150</v>
      </c>
      <c r="F19" s="182" t="s">
        <v>150</v>
      </c>
      <c r="G19" s="182" t="s">
        <v>150</v>
      </c>
      <c r="H19" s="182" t="s">
        <v>150</v>
      </c>
      <c r="I19" s="182" t="s">
        <v>150</v>
      </c>
      <c r="J19" s="182" t="s">
        <v>150</v>
      </c>
      <c r="K19" s="182" t="s">
        <v>150</v>
      </c>
      <c r="L19" s="183" t="s">
        <v>150</v>
      </c>
    </row>
    <row r="20" spans="1:14" s="67" customFormat="1" ht="15.75" thickBot="1" x14ac:dyDescent="0.3">
      <c r="A20" s="53">
        <f t="shared" si="0"/>
        <v>7</v>
      </c>
      <c r="B20" s="181" t="s">
        <v>163</v>
      </c>
      <c r="C20" s="182" t="s">
        <v>151</v>
      </c>
      <c r="D20" s="182" t="s">
        <v>151</v>
      </c>
      <c r="E20" s="182" t="s">
        <v>151</v>
      </c>
      <c r="F20" s="182" t="s">
        <v>151</v>
      </c>
      <c r="G20" s="182" t="s">
        <v>151</v>
      </c>
      <c r="H20" s="182" t="s">
        <v>151</v>
      </c>
      <c r="I20" s="182" t="s">
        <v>151</v>
      </c>
      <c r="J20" s="182" t="s">
        <v>151</v>
      </c>
      <c r="K20" s="182" t="s">
        <v>151</v>
      </c>
      <c r="L20" s="183" t="s">
        <v>151</v>
      </c>
    </row>
    <row r="21" spans="1:14" ht="15.75" thickBot="1" x14ac:dyDescent="0.3">
      <c r="A21" s="53">
        <f t="shared" si="0"/>
        <v>8</v>
      </c>
      <c r="B21" s="181" t="s">
        <v>159</v>
      </c>
      <c r="C21" s="182" t="s">
        <v>152</v>
      </c>
      <c r="D21" s="182" t="s">
        <v>152</v>
      </c>
      <c r="E21" s="182" t="s">
        <v>152</v>
      </c>
      <c r="F21" s="182" t="s">
        <v>152</v>
      </c>
      <c r="G21" s="182" t="s">
        <v>152</v>
      </c>
      <c r="H21" s="182" t="s">
        <v>152</v>
      </c>
      <c r="I21" s="182" t="s">
        <v>152</v>
      </c>
      <c r="J21" s="182" t="s">
        <v>152</v>
      </c>
      <c r="K21" s="182" t="s">
        <v>152</v>
      </c>
      <c r="L21" s="183" t="s">
        <v>152</v>
      </c>
    </row>
    <row r="22" spans="1:14" ht="15.75" thickBot="1" x14ac:dyDescent="0.3">
      <c r="A22" s="53">
        <f t="shared" si="0"/>
        <v>9</v>
      </c>
      <c r="B22" s="184" t="s">
        <v>153</v>
      </c>
      <c r="C22" s="184"/>
      <c r="D22" s="184"/>
      <c r="E22" s="184"/>
      <c r="F22" s="184"/>
      <c r="G22" s="184"/>
      <c r="H22" s="184"/>
      <c r="I22" s="184"/>
      <c r="J22" s="184"/>
      <c r="K22" s="184"/>
      <c r="L22" s="184"/>
    </row>
    <row r="23" spans="1:14" ht="15.75" thickBot="1" x14ac:dyDescent="0.3">
      <c r="A23" s="53">
        <f t="shared" si="0"/>
        <v>10</v>
      </c>
      <c r="B23" s="184" t="s">
        <v>164</v>
      </c>
      <c r="C23" s="184"/>
      <c r="D23" s="184"/>
      <c r="E23" s="184"/>
      <c r="F23" s="184"/>
      <c r="G23" s="184"/>
      <c r="H23" s="184"/>
      <c r="I23" s="184"/>
      <c r="J23" s="184"/>
      <c r="K23" s="184"/>
      <c r="L23" s="184"/>
    </row>
    <row r="24" spans="1:14" s="67" customFormat="1" ht="15.75" thickBot="1" x14ac:dyDescent="0.3">
      <c r="A24" s="53">
        <f t="shared" si="0"/>
        <v>11</v>
      </c>
      <c r="B24" s="184" t="s">
        <v>165</v>
      </c>
      <c r="C24" s="184"/>
      <c r="D24" s="184"/>
      <c r="E24" s="184"/>
      <c r="F24" s="184"/>
      <c r="G24" s="184"/>
      <c r="H24" s="184"/>
      <c r="I24" s="184"/>
      <c r="J24" s="184"/>
      <c r="K24" s="184"/>
      <c r="L24" s="184"/>
      <c r="N24" s="126"/>
    </row>
    <row r="25" spans="1:14" s="67" customFormat="1" x14ac:dyDescent="0.25">
      <c r="A25" s="121">
        <f t="shared" si="0"/>
        <v>12</v>
      </c>
      <c r="B25" s="185" t="s">
        <v>154</v>
      </c>
      <c r="C25" s="185"/>
      <c r="D25" s="185"/>
      <c r="E25" s="185"/>
      <c r="F25" s="185"/>
      <c r="G25" s="185"/>
      <c r="H25" s="185"/>
      <c r="I25" s="185"/>
      <c r="J25" s="185"/>
      <c r="K25" s="185"/>
      <c r="L25" s="185"/>
    </row>
    <row r="26" spans="1:14" x14ac:dyDescent="0.25">
      <c r="A26" s="61">
        <f t="shared" si="0"/>
        <v>13</v>
      </c>
      <c r="B26" s="184" t="s">
        <v>155</v>
      </c>
      <c r="C26" s="184"/>
      <c r="D26" s="184"/>
      <c r="E26" s="184"/>
      <c r="F26" s="184"/>
      <c r="G26" s="184"/>
      <c r="H26" s="184"/>
      <c r="I26" s="184"/>
      <c r="J26" s="184"/>
      <c r="K26" s="184"/>
      <c r="L26" s="184"/>
    </row>
    <row r="27" spans="1:14" s="120" customFormat="1" x14ac:dyDescent="0.25">
      <c r="A27" s="61">
        <f t="shared" si="0"/>
        <v>14</v>
      </c>
      <c r="B27" s="184" t="s">
        <v>156</v>
      </c>
      <c r="C27" s="184"/>
      <c r="D27" s="184"/>
      <c r="E27" s="184"/>
      <c r="F27" s="184"/>
      <c r="G27" s="184"/>
      <c r="H27" s="184"/>
      <c r="I27" s="184"/>
      <c r="J27" s="184"/>
      <c r="K27" s="184"/>
      <c r="L27" s="184"/>
    </row>
    <row r="28" spans="1:14" s="120" customFormat="1" x14ac:dyDescent="0.25">
      <c r="A28" s="56"/>
      <c r="B28" s="56"/>
      <c r="C28" s="56"/>
      <c r="D28" s="56"/>
      <c r="E28" s="186"/>
      <c r="F28" s="186"/>
      <c r="G28" s="186"/>
      <c r="H28" s="186"/>
      <c r="I28" s="186"/>
      <c r="J28" s="186"/>
      <c r="K28" s="186"/>
      <c r="L28" s="186"/>
      <c r="M28" s="186"/>
      <c r="N28" s="186"/>
    </row>
    <row r="29" spans="1:14" s="120" customFormat="1" x14ac:dyDescent="0.25">
      <c r="A29" s="122"/>
      <c r="B29" s="56"/>
      <c r="C29" s="56"/>
      <c r="D29" s="56"/>
      <c r="E29" s="180"/>
      <c r="F29" s="180"/>
      <c r="G29" s="180"/>
      <c r="H29" s="180"/>
      <c r="I29" s="180"/>
      <c r="J29" s="180"/>
      <c r="K29" s="180"/>
      <c r="L29" s="180"/>
      <c r="M29" s="180"/>
      <c r="N29" s="180"/>
    </row>
    <row r="30" spans="1:14" s="124" customFormat="1" x14ac:dyDescent="0.25">
      <c r="A30" s="197" t="s">
        <v>184</v>
      </c>
      <c r="B30" s="197"/>
      <c r="C30" s="197"/>
      <c r="D30" s="197"/>
      <c r="E30" s="197"/>
      <c r="F30" s="197"/>
      <c r="G30" s="197"/>
      <c r="H30" s="197"/>
      <c r="I30" s="197"/>
      <c r="J30" s="197"/>
      <c r="K30" s="197"/>
      <c r="L30" s="197"/>
    </row>
    <row r="31" spans="1:14" s="124" customFormat="1" x14ac:dyDescent="0.25">
      <c r="A31" s="125"/>
      <c r="B31" s="125"/>
      <c r="C31" s="125"/>
      <c r="D31" s="125"/>
      <c r="E31" s="125"/>
      <c r="F31" s="125"/>
      <c r="G31" s="125"/>
      <c r="H31" s="125"/>
      <c r="I31" s="125"/>
      <c r="J31" s="125"/>
      <c r="K31" s="125"/>
      <c r="L31" s="125"/>
    </row>
    <row r="32" spans="1:14" ht="27" customHeight="1" x14ac:dyDescent="0.25">
      <c r="A32" s="198" t="s">
        <v>65</v>
      </c>
      <c r="B32" s="198"/>
      <c r="C32" s="198"/>
      <c r="D32" s="198"/>
      <c r="E32" s="55" t="s">
        <v>66</v>
      </c>
      <c r="F32" s="54" t="s">
        <v>67</v>
      </c>
      <c r="G32" s="54" t="s">
        <v>68</v>
      </c>
      <c r="H32" s="198" t="s">
        <v>3</v>
      </c>
      <c r="I32" s="198"/>
      <c r="J32" s="198"/>
      <c r="K32" s="198"/>
      <c r="L32" s="198"/>
    </row>
    <row r="33" spans="1:14" s="123" customFormat="1" ht="43.5" customHeight="1" x14ac:dyDescent="0.25">
      <c r="A33" s="199" t="s">
        <v>166</v>
      </c>
      <c r="B33" s="200"/>
      <c r="C33" s="200"/>
      <c r="D33" s="201"/>
      <c r="E33" s="130" t="s">
        <v>167</v>
      </c>
      <c r="F33" s="131" t="s">
        <v>160</v>
      </c>
      <c r="G33" s="131"/>
      <c r="H33" s="202" t="s">
        <v>168</v>
      </c>
      <c r="I33" s="202"/>
      <c r="J33" s="202"/>
      <c r="K33" s="202"/>
      <c r="L33" s="202"/>
      <c r="M33" s="67"/>
      <c r="N33" s="67"/>
    </row>
    <row r="34" spans="1:14" s="123" customFormat="1" ht="35.25" customHeight="1" x14ac:dyDescent="0.25">
      <c r="A34" s="176" t="s">
        <v>169</v>
      </c>
      <c r="B34" s="177"/>
      <c r="C34" s="177"/>
      <c r="D34" s="178"/>
      <c r="E34" s="132">
        <v>27</v>
      </c>
      <c r="F34" s="131" t="s">
        <v>160</v>
      </c>
      <c r="G34" s="131"/>
      <c r="H34" s="179"/>
      <c r="I34" s="179"/>
      <c r="J34" s="179"/>
      <c r="K34" s="179"/>
      <c r="L34" s="179"/>
      <c r="M34" s="67"/>
      <c r="N34" s="67"/>
    </row>
    <row r="35" spans="1:14" s="123" customFormat="1" ht="24.75" customHeight="1" x14ac:dyDescent="0.25">
      <c r="A35" s="176" t="s">
        <v>120</v>
      </c>
      <c r="B35" s="177"/>
      <c r="C35" s="177"/>
      <c r="D35" s="178"/>
      <c r="E35" s="132" t="s">
        <v>170</v>
      </c>
      <c r="F35" s="131" t="s">
        <v>160</v>
      </c>
      <c r="G35" s="131"/>
      <c r="H35" s="179" t="s">
        <v>171</v>
      </c>
      <c r="I35" s="179"/>
      <c r="J35" s="179"/>
      <c r="K35" s="179"/>
      <c r="L35" s="179"/>
      <c r="M35" s="67"/>
      <c r="N35" s="67"/>
    </row>
    <row r="36" spans="1:14" s="123" customFormat="1" ht="29.25" customHeight="1" x14ac:dyDescent="0.25">
      <c r="A36" s="193" t="s">
        <v>172</v>
      </c>
      <c r="B36" s="194"/>
      <c r="C36" s="194"/>
      <c r="D36" s="195"/>
      <c r="E36" s="133" t="s">
        <v>173</v>
      </c>
      <c r="F36" s="131" t="s">
        <v>160</v>
      </c>
      <c r="G36" s="131"/>
      <c r="H36" s="179"/>
      <c r="I36" s="179"/>
      <c r="J36" s="179"/>
      <c r="K36" s="179"/>
      <c r="L36" s="179"/>
      <c r="M36" s="67"/>
      <c r="N36" s="67"/>
    </row>
    <row r="37" spans="1:14" s="123" customFormat="1" ht="27" customHeight="1" x14ac:dyDescent="0.25">
      <c r="A37" s="193" t="s">
        <v>87</v>
      </c>
      <c r="B37" s="194"/>
      <c r="C37" s="194"/>
      <c r="D37" s="195"/>
      <c r="E37" s="133" t="s">
        <v>174</v>
      </c>
      <c r="F37" s="131" t="s">
        <v>160</v>
      </c>
      <c r="G37" s="131"/>
      <c r="H37" s="187"/>
      <c r="I37" s="188"/>
      <c r="J37" s="188"/>
      <c r="K37" s="188"/>
      <c r="L37" s="189"/>
      <c r="M37" s="67"/>
      <c r="N37" s="67"/>
    </row>
    <row r="38" spans="1:14" s="123" customFormat="1" ht="48" customHeight="1" x14ac:dyDescent="0.25">
      <c r="A38" s="193" t="s">
        <v>175</v>
      </c>
      <c r="B38" s="194"/>
      <c r="C38" s="194"/>
      <c r="D38" s="195"/>
      <c r="E38" s="133">
        <v>28</v>
      </c>
      <c r="F38" s="131" t="s">
        <v>160</v>
      </c>
      <c r="G38" s="131"/>
      <c r="H38" s="179"/>
      <c r="I38" s="179"/>
      <c r="J38" s="179"/>
      <c r="K38" s="179"/>
      <c r="L38" s="179"/>
      <c r="M38" s="67"/>
      <c r="N38" s="67"/>
    </row>
    <row r="39" spans="1:14" s="123" customFormat="1" ht="25.5" customHeight="1" x14ac:dyDescent="0.25">
      <c r="A39" s="193" t="s">
        <v>176</v>
      </c>
      <c r="B39" s="194"/>
      <c r="C39" s="194"/>
      <c r="D39" s="195"/>
      <c r="E39" s="133"/>
      <c r="F39" s="131"/>
      <c r="G39" s="131"/>
      <c r="H39" s="187"/>
      <c r="I39" s="188"/>
      <c r="J39" s="188"/>
      <c r="K39" s="188"/>
      <c r="L39" s="189"/>
      <c r="M39" s="67"/>
      <c r="N39" s="67"/>
    </row>
    <row r="40" spans="1:14" s="123" customFormat="1" ht="20.25" customHeight="1" x14ac:dyDescent="0.25">
      <c r="A40" s="176" t="s">
        <v>69</v>
      </c>
      <c r="B40" s="177"/>
      <c r="C40" s="177"/>
      <c r="D40" s="178"/>
      <c r="E40" s="132">
        <v>19</v>
      </c>
      <c r="F40" s="131" t="s">
        <v>160</v>
      </c>
      <c r="G40" s="131"/>
      <c r="H40" s="179"/>
      <c r="I40" s="179"/>
      <c r="J40" s="179"/>
      <c r="K40" s="179"/>
      <c r="L40" s="179"/>
      <c r="M40" s="67"/>
      <c r="N40" s="67"/>
    </row>
    <row r="41" spans="1:14" s="123" customFormat="1" ht="18.75" customHeight="1" x14ac:dyDescent="0.25">
      <c r="A41" s="176" t="s">
        <v>177</v>
      </c>
      <c r="B41" s="177"/>
      <c r="C41" s="177"/>
      <c r="D41" s="178"/>
      <c r="E41" s="132">
        <v>29</v>
      </c>
      <c r="F41" s="131" t="s">
        <v>160</v>
      </c>
      <c r="G41" s="131"/>
      <c r="H41" s="179"/>
      <c r="I41" s="179"/>
      <c r="J41" s="179"/>
      <c r="K41" s="179"/>
      <c r="L41" s="179"/>
      <c r="M41" s="67"/>
      <c r="N41" s="67"/>
    </row>
    <row r="42" spans="1:14" s="123" customFormat="1" ht="28.5" customHeight="1" x14ac:dyDescent="0.25">
      <c r="A42" s="176" t="s">
        <v>70</v>
      </c>
      <c r="B42" s="177"/>
      <c r="C42" s="177"/>
      <c r="D42" s="178"/>
      <c r="E42" s="132">
        <v>26</v>
      </c>
      <c r="F42" s="131" t="s">
        <v>160</v>
      </c>
      <c r="G42" s="131"/>
      <c r="H42" s="179"/>
      <c r="I42" s="179"/>
      <c r="J42" s="179"/>
      <c r="K42" s="179"/>
      <c r="L42" s="179"/>
      <c r="M42" s="67"/>
      <c r="N42" s="67"/>
    </row>
    <row r="43" spans="1:14" s="123" customFormat="1" ht="81" customHeight="1" x14ac:dyDescent="0.25">
      <c r="A43" s="176" t="s">
        <v>71</v>
      </c>
      <c r="B43" s="177"/>
      <c r="C43" s="177"/>
      <c r="D43" s="178"/>
      <c r="E43" s="132" t="s">
        <v>178</v>
      </c>
      <c r="F43" s="131" t="s">
        <v>160</v>
      </c>
      <c r="G43" s="131"/>
      <c r="H43" s="179"/>
      <c r="I43" s="179"/>
      <c r="J43" s="179"/>
      <c r="K43" s="179"/>
      <c r="L43" s="179"/>
      <c r="M43" s="67"/>
      <c r="N43" s="67"/>
    </row>
    <row r="44" spans="1:14" s="123" customFormat="1" ht="25.5" customHeight="1" x14ac:dyDescent="0.25">
      <c r="A44" s="176" t="s">
        <v>179</v>
      </c>
      <c r="B44" s="177"/>
      <c r="C44" s="177"/>
      <c r="D44" s="178"/>
      <c r="E44" s="132">
        <v>23</v>
      </c>
      <c r="F44" s="131" t="s">
        <v>160</v>
      </c>
      <c r="G44" s="131"/>
      <c r="H44" s="179"/>
      <c r="I44" s="179"/>
      <c r="J44" s="179"/>
      <c r="K44" s="179"/>
      <c r="L44" s="179"/>
      <c r="M44" s="67"/>
      <c r="N44" s="67"/>
    </row>
    <row r="45" spans="1:14" s="123" customFormat="1" ht="27.75" customHeight="1" x14ac:dyDescent="0.25">
      <c r="A45" s="190" t="s">
        <v>180</v>
      </c>
      <c r="B45" s="191"/>
      <c r="C45" s="191"/>
      <c r="D45" s="192"/>
      <c r="E45" s="132">
        <v>20</v>
      </c>
      <c r="F45" s="131" t="s">
        <v>160</v>
      </c>
      <c r="G45" s="131"/>
      <c r="H45" s="187" t="s">
        <v>181</v>
      </c>
      <c r="I45" s="188"/>
      <c r="J45" s="188"/>
      <c r="K45" s="188"/>
      <c r="L45" s="189"/>
      <c r="M45" s="67"/>
      <c r="N45" s="67"/>
    </row>
    <row r="46" spans="1:14" s="123" customFormat="1" ht="27" customHeight="1" x14ac:dyDescent="0.25">
      <c r="A46" s="176" t="s">
        <v>89</v>
      </c>
      <c r="B46" s="177"/>
      <c r="C46" s="177"/>
      <c r="D46" s="178"/>
      <c r="E46" s="132" t="s">
        <v>182</v>
      </c>
      <c r="F46" s="131" t="s">
        <v>160</v>
      </c>
      <c r="G46" s="131"/>
      <c r="H46" s="187"/>
      <c r="I46" s="188"/>
      <c r="J46" s="188"/>
      <c r="K46" s="188"/>
      <c r="L46" s="189"/>
      <c r="M46" s="67"/>
      <c r="N46" s="67"/>
    </row>
    <row r="47" spans="1:14" s="123" customFormat="1" ht="35.25" customHeight="1" x14ac:dyDescent="0.25">
      <c r="A47" s="176" t="s">
        <v>183</v>
      </c>
      <c r="B47" s="177"/>
      <c r="C47" s="177"/>
      <c r="D47" s="178"/>
      <c r="E47" s="132"/>
      <c r="F47" s="131"/>
      <c r="G47" s="131"/>
      <c r="H47" s="179" t="s">
        <v>185</v>
      </c>
      <c r="I47" s="179"/>
      <c r="J47" s="179"/>
      <c r="K47" s="179"/>
      <c r="L47" s="179"/>
      <c r="M47" s="67"/>
      <c r="N47" s="67"/>
    </row>
  </sheetData>
  <sheetProtection algorithmName="SHA-512" hashValue="RRH8HTvJwUSdbLJfzC22Nbv6zJNte6WUfaZKStVWd1cUz320lT/utr2Iy7SpzQ+LCfTpjK5q9mIoG4io+yZeMA==" saltValue="7PCxmwGoTxr998Ukrjq9Eg=="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2"/>
  <sheetViews>
    <sheetView topLeftCell="A19" zoomScale="80" zoomScaleNormal="80" workbookViewId="0">
      <selection activeCell="A49" sqref="A49"/>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30.42578125" style="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223" t="s">
        <v>61</v>
      </c>
      <c r="C2" s="224"/>
      <c r="D2" s="224"/>
      <c r="E2" s="224"/>
      <c r="F2" s="224"/>
      <c r="G2" s="224"/>
      <c r="H2" s="224"/>
      <c r="I2" s="224"/>
      <c r="J2" s="224"/>
      <c r="K2" s="224"/>
      <c r="L2" s="224"/>
      <c r="M2" s="224"/>
      <c r="N2" s="224"/>
      <c r="O2" s="224"/>
      <c r="P2" s="224"/>
    </row>
    <row r="4" spans="2:16" ht="26.25" x14ac:dyDescent="0.25">
      <c r="B4" s="223" t="s">
        <v>46</v>
      </c>
      <c r="C4" s="224"/>
      <c r="D4" s="224"/>
      <c r="E4" s="224"/>
      <c r="F4" s="224"/>
      <c r="G4" s="224"/>
      <c r="H4" s="224"/>
      <c r="I4" s="224"/>
      <c r="J4" s="224"/>
      <c r="K4" s="224"/>
      <c r="L4" s="224"/>
      <c r="M4" s="224"/>
      <c r="N4" s="224"/>
      <c r="O4" s="224"/>
      <c r="P4" s="224"/>
    </row>
    <row r="5" spans="2:16" ht="15.75" thickBot="1" x14ac:dyDescent="0.3"/>
    <row r="6" spans="2:16" ht="21.75" thickBot="1" x14ac:dyDescent="0.3">
      <c r="B6" s="3" t="s">
        <v>4</v>
      </c>
      <c r="C6" s="236" t="s">
        <v>186</v>
      </c>
      <c r="D6" s="236"/>
      <c r="E6" s="236"/>
      <c r="F6" s="236"/>
      <c r="G6" s="236"/>
      <c r="H6" s="236"/>
      <c r="I6" s="236"/>
      <c r="J6" s="236"/>
      <c r="K6" s="236"/>
      <c r="L6" s="236"/>
      <c r="M6" s="236"/>
      <c r="N6" s="237"/>
    </row>
    <row r="7" spans="2:16" ht="16.5" thickBot="1" x14ac:dyDescent="0.3">
      <c r="B7" s="4" t="s">
        <v>5</v>
      </c>
      <c r="C7" s="236"/>
      <c r="D7" s="236"/>
      <c r="E7" s="236"/>
      <c r="F7" s="236"/>
      <c r="G7" s="236"/>
      <c r="H7" s="236"/>
      <c r="I7" s="236"/>
      <c r="J7" s="236"/>
      <c r="K7" s="236"/>
      <c r="L7" s="236"/>
      <c r="M7" s="236"/>
      <c r="N7" s="237"/>
    </row>
    <row r="8" spans="2:16" ht="16.5" thickBot="1" x14ac:dyDescent="0.3">
      <c r="B8" s="4" t="s">
        <v>6</v>
      </c>
      <c r="C8" s="236"/>
      <c r="D8" s="236"/>
      <c r="E8" s="236"/>
      <c r="F8" s="236"/>
      <c r="G8" s="236"/>
      <c r="H8" s="236"/>
      <c r="I8" s="236"/>
      <c r="J8" s="236"/>
      <c r="K8" s="236"/>
      <c r="L8" s="236"/>
      <c r="M8" s="236"/>
      <c r="N8" s="237"/>
    </row>
    <row r="9" spans="2:16" ht="16.5" thickBot="1" x14ac:dyDescent="0.3">
      <c r="B9" s="4" t="s">
        <v>7</v>
      </c>
      <c r="C9" s="236"/>
      <c r="D9" s="236"/>
      <c r="E9" s="236"/>
      <c r="F9" s="236"/>
      <c r="G9" s="236"/>
      <c r="H9" s="236"/>
      <c r="I9" s="236"/>
      <c r="J9" s="236"/>
      <c r="K9" s="236"/>
      <c r="L9" s="236"/>
      <c r="M9" s="236"/>
      <c r="N9" s="237"/>
    </row>
    <row r="10" spans="2:16" ht="16.5" thickBot="1" x14ac:dyDescent="0.3">
      <c r="B10" s="4" t="s">
        <v>8</v>
      </c>
      <c r="C10" s="211">
        <v>4</v>
      </c>
      <c r="D10" s="211"/>
      <c r="E10" s="212"/>
      <c r="F10" s="20"/>
      <c r="G10" s="20"/>
      <c r="H10" s="20"/>
      <c r="I10" s="20"/>
      <c r="J10" s="20"/>
      <c r="K10" s="20"/>
      <c r="L10" s="20"/>
      <c r="M10" s="20"/>
      <c r="N10" s="21"/>
    </row>
    <row r="11" spans="2:16" ht="16.5" thickBot="1" x14ac:dyDescent="0.3">
      <c r="B11" s="6" t="s">
        <v>9</v>
      </c>
      <c r="C11" s="7">
        <v>41972</v>
      </c>
      <c r="D11" s="8"/>
      <c r="E11" s="8"/>
      <c r="F11" s="8"/>
      <c r="G11" s="8"/>
      <c r="H11" s="8"/>
      <c r="I11" s="8"/>
      <c r="J11" s="8"/>
      <c r="K11" s="8"/>
      <c r="L11" s="8"/>
      <c r="M11" s="8"/>
      <c r="N11" s="9"/>
    </row>
    <row r="12" spans="2:16" ht="15.75" x14ac:dyDescent="0.25">
      <c r="B12" s="5"/>
      <c r="C12" s="10"/>
      <c r="D12" s="11"/>
      <c r="E12" s="11"/>
      <c r="F12" s="11"/>
      <c r="G12" s="11"/>
      <c r="H12" s="11"/>
      <c r="I12" s="70"/>
      <c r="J12" s="70"/>
      <c r="K12" s="70"/>
      <c r="L12" s="70"/>
      <c r="M12" s="70"/>
      <c r="N12" s="11"/>
    </row>
    <row r="13" spans="2:16" x14ac:dyDescent="0.25">
      <c r="I13" s="70"/>
      <c r="J13" s="70"/>
      <c r="K13" s="70"/>
      <c r="L13" s="70"/>
      <c r="M13" s="70"/>
      <c r="N13" s="71"/>
    </row>
    <row r="14" spans="2:16" ht="45.75" customHeight="1" x14ac:dyDescent="0.25">
      <c r="B14" s="229" t="s">
        <v>90</v>
      </c>
      <c r="C14" s="229"/>
      <c r="D14" s="138" t="s">
        <v>12</v>
      </c>
      <c r="E14" s="138" t="s">
        <v>13</v>
      </c>
      <c r="F14" s="138" t="s">
        <v>29</v>
      </c>
      <c r="G14" s="57"/>
      <c r="I14" s="22"/>
      <c r="J14" s="22"/>
      <c r="K14" s="22"/>
      <c r="L14" s="22"/>
      <c r="M14" s="22"/>
      <c r="N14" s="71"/>
    </row>
    <row r="15" spans="2:16" x14ac:dyDescent="0.25">
      <c r="B15" s="229"/>
      <c r="C15" s="229"/>
      <c r="D15" s="138">
        <v>4</v>
      </c>
      <c r="E15" s="39">
        <v>5582954376</v>
      </c>
      <c r="F15" s="140">
        <v>2052</v>
      </c>
      <c r="G15" s="58"/>
      <c r="I15" s="23"/>
      <c r="J15" s="23"/>
      <c r="K15" s="23"/>
      <c r="L15" s="23"/>
      <c r="M15" s="23"/>
      <c r="N15" s="71"/>
    </row>
    <row r="16" spans="2:16" x14ac:dyDescent="0.25">
      <c r="B16" s="229"/>
      <c r="C16" s="229"/>
      <c r="D16" s="138"/>
      <c r="E16" s="39"/>
      <c r="F16" s="39"/>
      <c r="G16" s="58"/>
      <c r="I16" s="23"/>
      <c r="J16" s="23"/>
      <c r="K16" s="23"/>
      <c r="L16" s="23"/>
      <c r="M16" s="23"/>
      <c r="N16" s="71"/>
    </row>
    <row r="17" spans="1:14" x14ac:dyDescent="0.25">
      <c r="B17" s="229"/>
      <c r="C17" s="229"/>
      <c r="D17" s="138"/>
      <c r="E17" s="39"/>
      <c r="F17" s="39"/>
      <c r="G17" s="58"/>
      <c r="I17" s="23"/>
      <c r="J17" s="23"/>
      <c r="K17" s="23"/>
      <c r="L17" s="23"/>
      <c r="M17" s="23"/>
      <c r="N17" s="71"/>
    </row>
    <row r="18" spans="1:14" x14ac:dyDescent="0.25">
      <c r="B18" s="229"/>
      <c r="C18" s="229"/>
      <c r="D18" s="138"/>
      <c r="E18" s="141"/>
      <c r="F18" s="39"/>
      <c r="G18" s="58"/>
      <c r="H18" s="13"/>
      <c r="I18" s="23"/>
      <c r="J18" s="23"/>
      <c r="K18" s="23"/>
      <c r="L18" s="23"/>
      <c r="M18" s="23"/>
      <c r="N18" s="12"/>
    </row>
    <row r="19" spans="1:14" x14ac:dyDescent="0.25">
      <c r="B19" s="229"/>
      <c r="C19" s="229"/>
      <c r="D19" s="138"/>
      <c r="E19" s="141"/>
      <c r="F19" s="39"/>
      <c r="G19" s="58"/>
      <c r="H19" s="13"/>
      <c r="I19" s="25"/>
      <c r="J19" s="25"/>
      <c r="K19" s="25"/>
      <c r="L19" s="25"/>
      <c r="M19" s="25"/>
      <c r="N19" s="12"/>
    </row>
    <row r="20" spans="1:14" x14ac:dyDescent="0.25">
      <c r="B20" s="229"/>
      <c r="C20" s="229"/>
      <c r="D20" s="138"/>
      <c r="E20" s="141"/>
      <c r="F20" s="39"/>
      <c r="G20" s="58"/>
      <c r="H20" s="13"/>
      <c r="I20" s="70"/>
      <c r="J20" s="70"/>
      <c r="K20" s="70"/>
      <c r="L20" s="70"/>
      <c r="M20" s="70"/>
      <c r="N20" s="12"/>
    </row>
    <row r="21" spans="1:14" x14ac:dyDescent="0.25">
      <c r="B21" s="229"/>
      <c r="C21" s="229"/>
      <c r="D21" s="138"/>
      <c r="E21" s="141"/>
      <c r="F21" s="39"/>
      <c r="G21" s="58"/>
      <c r="H21" s="13"/>
      <c r="I21" s="70"/>
      <c r="J21" s="70"/>
      <c r="K21" s="70"/>
      <c r="L21" s="70"/>
      <c r="M21" s="70"/>
      <c r="N21" s="12"/>
    </row>
    <row r="22" spans="1:14" ht="15.75" thickBot="1" x14ac:dyDescent="0.3">
      <c r="B22" s="234" t="s">
        <v>14</v>
      </c>
      <c r="C22" s="235"/>
      <c r="D22" s="138"/>
      <c r="E22" s="39">
        <f>SUM(E15:E21)</f>
        <v>5582954376</v>
      </c>
      <c r="F22" s="140">
        <f>SUM(F15:F21)</f>
        <v>2052</v>
      </c>
      <c r="G22" s="58"/>
      <c r="H22" s="13"/>
      <c r="I22" s="70"/>
      <c r="J22" s="70"/>
      <c r="K22" s="70"/>
      <c r="L22" s="70"/>
      <c r="M22" s="70"/>
      <c r="N22" s="12"/>
    </row>
    <row r="23" spans="1:14" ht="45.75" thickBot="1" x14ac:dyDescent="0.3">
      <c r="A23" s="27"/>
      <c r="B23" s="33" t="s">
        <v>15</v>
      </c>
      <c r="C23" s="33" t="s">
        <v>91</v>
      </c>
      <c r="E23" s="22"/>
      <c r="F23" s="22"/>
      <c r="G23" s="22"/>
      <c r="H23" s="22"/>
      <c r="I23" s="2"/>
      <c r="J23" s="2"/>
      <c r="K23" s="2"/>
      <c r="L23" s="2"/>
      <c r="M23" s="2"/>
    </row>
    <row r="24" spans="1:14" ht="15.75" thickBot="1" x14ac:dyDescent="0.3">
      <c r="A24" s="28">
        <v>1</v>
      </c>
      <c r="C24" s="30">
        <f>+F22*0.8</f>
        <v>1641.6000000000001</v>
      </c>
      <c r="D24" s="26"/>
      <c r="E24" s="29">
        <f>E22</f>
        <v>5582954376</v>
      </c>
      <c r="F24" s="24"/>
      <c r="G24" s="24"/>
      <c r="H24" s="24"/>
      <c r="I24" s="14"/>
      <c r="J24" s="14"/>
      <c r="K24" s="14"/>
      <c r="L24" s="14"/>
      <c r="M24" s="14"/>
    </row>
    <row r="25" spans="1:14" x14ac:dyDescent="0.25">
      <c r="A25" s="62"/>
      <c r="C25" s="63"/>
      <c r="D25" s="23"/>
      <c r="E25" s="64"/>
      <c r="F25" s="24"/>
      <c r="G25" s="24"/>
      <c r="H25" s="24"/>
      <c r="I25" s="14"/>
      <c r="J25" s="14"/>
      <c r="K25" s="14"/>
      <c r="L25" s="14"/>
      <c r="M25" s="14"/>
    </row>
    <row r="26" spans="1:14" x14ac:dyDescent="0.25">
      <c r="A26" s="62"/>
      <c r="C26" s="63"/>
      <c r="D26" s="23"/>
      <c r="E26" s="64"/>
      <c r="F26" s="24"/>
      <c r="G26" s="24"/>
      <c r="H26" s="24"/>
      <c r="I26" s="14"/>
      <c r="J26" s="14"/>
      <c r="K26" s="14"/>
      <c r="L26" s="14"/>
      <c r="M26" s="14"/>
    </row>
    <row r="27" spans="1:14" x14ac:dyDescent="0.25">
      <c r="A27" s="62"/>
      <c r="B27" s="85" t="s">
        <v>121</v>
      </c>
      <c r="C27" s="67"/>
      <c r="D27" s="67"/>
      <c r="E27" s="67"/>
      <c r="F27" s="67"/>
      <c r="G27" s="67"/>
      <c r="H27" s="67"/>
      <c r="I27" s="70"/>
      <c r="J27" s="70"/>
      <c r="K27" s="70"/>
      <c r="L27" s="70"/>
      <c r="M27" s="70"/>
      <c r="N27" s="71"/>
    </row>
    <row r="28" spans="1:14" x14ac:dyDescent="0.25">
      <c r="A28" s="62"/>
      <c r="B28" s="67"/>
      <c r="C28" s="67"/>
      <c r="D28" s="67"/>
      <c r="E28" s="67"/>
      <c r="F28" s="67"/>
      <c r="G28" s="67"/>
      <c r="H28" s="67"/>
      <c r="I28" s="70"/>
      <c r="J28" s="70"/>
      <c r="K28" s="70"/>
      <c r="L28" s="70"/>
      <c r="M28" s="70"/>
      <c r="N28" s="71"/>
    </row>
    <row r="29" spans="1:14" x14ac:dyDescent="0.25">
      <c r="A29" s="62"/>
      <c r="B29" s="87" t="s">
        <v>33</v>
      </c>
      <c r="C29" s="87" t="s">
        <v>122</v>
      </c>
      <c r="D29" s="87" t="s">
        <v>123</v>
      </c>
      <c r="E29" s="67"/>
      <c r="F29" s="67"/>
      <c r="G29" s="67"/>
      <c r="H29" s="67"/>
      <c r="I29" s="70"/>
      <c r="J29" s="70"/>
      <c r="K29" s="70"/>
      <c r="L29" s="70"/>
      <c r="M29" s="70"/>
      <c r="N29" s="71"/>
    </row>
    <row r="30" spans="1:14" x14ac:dyDescent="0.25">
      <c r="A30" s="62"/>
      <c r="B30" s="84" t="s">
        <v>124</v>
      </c>
      <c r="C30" s="137" t="s">
        <v>160</v>
      </c>
      <c r="D30" s="84"/>
      <c r="E30" s="67"/>
      <c r="F30" s="67"/>
      <c r="G30" s="67"/>
      <c r="H30" s="67"/>
      <c r="I30" s="70"/>
      <c r="J30" s="70"/>
      <c r="K30" s="70"/>
      <c r="L30" s="70"/>
      <c r="M30" s="70"/>
      <c r="N30" s="71"/>
    </row>
    <row r="31" spans="1:14" x14ac:dyDescent="0.25">
      <c r="A31" s="62"/>
      <c r="B31" s="84" t="s">
        <v>125</v>
      </c>
      <c r="C31" s="137" t="s">
        <v>160</v>
      </c>
      <c r="D31" s="84"/>
      <c r="E31" s="67"/>
      <c r="F31" s="67"/>
      <c r="G31" s="67"/>
      <c r="H31" s="67"/>
      <c r="I31" s="70"/>
      <c r="J31" s="70"/>
      <c r="K31" s="70"/>
      <c r="L31" s="70"/>
      <c r="M31" s="70"/>
      <c r="N31" s="71"/>
    </row>
    <row r="32" spans="1:14" x14ac:dyDescent="0.25">
      <c r="A32" s="62"/>
      <c r="B32" s="84" t="s">
        <v>126</v>
      </c>
      <c r="C32" s="34" t="s">
        <v>160</v>
      </c>
      <c r="D32" s="84"/>
      <c r="E32" s="67"/>
      <c r="F32" s="67"/>
      <c r="G32" s="67"/>
      <c r="H32" s="67"/>
      <c r="I32" s="70"/>
      <c r="J32" s="70"/>
      <c r="K32" s="70"/>
      <c r="L32" s="70"/>
      <c r="M32" s="70"/>
      <c r="N32" s="71"/>
    </row>
    <row r="33" spans="1:17" x14ac:dyDescent="0.25">
      <c r="A33" s="62"/>
      <c r="B33" s="84" t="s">
        <v>127</v>
      </c>
      <c r="C33" s="137" t="s">
        <v>160</v>
      </c>
      <c r="D33" s="137"/>
      <c r="E33" s="67"/>
      <c r="F33" s="67"/>
      <c r="G33" s="67"/>
      <c r="H33" s="67"/>
      <c r="I33" s="70"/>
      <c r="J33" s="70"/>
      <c r="K33" s="70"/>
      <c r="L33" s="70"/>
      <c r="M33" s="70"/>
      <c r="N33" s="71"/>
    </row>
    <row r="34" spans="1:17" x14ac:dyDescent="0.25">
      <c r="A34" s="62"/>
      <c r="B34" s="67"/>
      <c r="C34" s="67"/>
      <c r="D34" s="67"/>
      <c r="E34" s="67"/>
      <c r="F34" s="67"/>
      <c r="G34" s="67"/>
      <c r="H34" s="67"/>
      <c r="I34" s="70"/>
      <c r="J34" s="70"/>
      <c r="K34" s="70"/>
      <c r="L34" s="70"/>
      <c r="M34" s="70"/>
      <c r="N34" s="71"/>
    </row>
    <row r="35" spans="1:17" x14ac:dyDescent="0.25">
      <c r="A35" s="62"/>
      <c r="B35" s="67"/>
      <c r="C35" s="67"/>
      <c r="D35" s="67"/>
      <c r="E35" s="67"/>
      <c r="F35" s="67"/>
      <c r="G35" s="67"/>
      <c r="H35" s="67"/>
      <c r="I35" s="70"/>
      <c r="J35" s="70"/>
      <c r="K35" s="70"/>
      <c r="L35" s="70"/>
      <c r="M35" s="70"/>
      <c r="N35" s="71"/>
    </row>
    <row r="36" spans="1:17" x14ac:dyDescent="0.25">
      <c r="A36" s="62"/>
      <c r="B36" s="85" t="s">
        <v>128</v>
      </c>
      <c r="C36" s="67"/>
      <c r="D36" s="67"/>
      <c r="E36" s="67"/>
      <c r="F36" s="67"/>
      <c r="G36" s="67"/>
      <c r="H36" s="67"/>
      <c r="I36" s="70"/>
      <c r="J36" s="70"/>
      <c r="K36" s="70"/>
      <c r="L36" s="70"/>
      <c r="M36" s="70"/>
      <c r="N36" s="71"/>
    </row>
    <row r="37" spans="1:17" x14ac:dyDescent="0.25">
      <c r="A37" s="62"/>
      <c r="B37" s="67"/>
      <c r="C37" s="67"/>
      <c r="D37" s="67"/>
      <c r="E37" s="67"/>
      <c r="F37" s="67"/>
      <c r="G37" s="67"/>
      <c r="H37" s="67"/>
      <c r="I37" s="70"/>
      <c r="J37" s="70"/>
      <c r="K37" s="70"/>
      <c r="L37" s="70"/>
      <c r="M37" s="70"/>
      <c r="N37" s="71"/>
    </row>
    <row r="38" spans="1:17" x14ac:dyDescent="0.25">
      <c r="A38" s="62"/>
      <c r="B38" s="67"/>
      <c r="C38" s="67"/>
      <c r="D38" s="67"/>
      <c r="E38" s="67"/>
      <c r="F38" s="67"/>
      <c r="G38" s="67"/>
      <c r="H38" s="67"/>
      <c r="I38" s="70"/>
      <c r="J38" s="70"/>
      <c r="K38" s="70"/>
      <c r="L38" s="70"/>
      <c r="M38" s="70"/>
      <c r="N38" s="71"/>
    </row>
    <row r="39" spans="1:17" x14ac:dyDescent="0.25">
      <c r="A39" s="62"/>
      <c r="B39" s="87" t="s">
        <v>33</v>
      </c>
      <c r="C39" s="87" t="s">
        <v>56</v>
      </c>
      <c r="D39" s="86" t="s">
        <v>49</v>
      </c>
      <c r="E39" s="86" t="s">
        <v>16</v>
      </c>
      <c r="F39" s="67"/>
      <c r="G39" s="67"/>
      <c r="H39" s="67"/>
      <c r="I39" s="70"/>
      <c r="J39" s="70"/>
      <c r="K39" s="70"/>
      <c r="L39" s="70"/>
      <c r="M39" s="70"/>
      <c r="N39" s="71"/>
    </row>
    <row r="40" spans="1:17" ht="28.5" x14ac:dyDescent="0.25">
      <c r="A40" s="62"/>
      <c r="B40" s="68" t="s">
        <v>129</v>
      </c>
      <c r="C40" s="69">
        <v>40</v>
      </c>
      <c r="D40" s="137">
        <f>+D171</f>
        <v>40</v>
      </c>
      <c r="E40" s="225">
        <f>+D40+D41</f>
        <v>100</v>
      </c>
      <c r="F40" s="67"/>
      <c r="G40" s="67"/>
      <c r="H40" s="67"/>
      <c r="I40" s="70"/>
      <c r="J40" s="70"/>
      <c r="K40" s="70"/>
      <c r="L40" s="70"/>
      <c r="M40" s="70"/>
      <c r="N40" s="71"/>
    </row>
    <row r="41" spans="1:17" ht="42.75" x14ac:dyDescent="0.25">
      <c r="A41" s="62"/>
      <c r="B41" s="68" t="s">
        <v>130</v>
      </c>
      <c r="C41" s="69">
        <v>60</v>
      </c>
      <c r="D41" s="137">
        <f>+D172</f>
        <v>60</v>
      </c>
      <c r="E41" s="226"/>
      <c r="F41" s="67"/>
      <c r="G41" s="67"/>
      <c r="H41" s="67"/>
      <c r="I41" s="70"/>
      <c r="J41" s="70"/>
      <c r="K41" s="70"/>
      <c r="L41" s="70"/>
      <c r="M41" s="70"/>
      <c r="N41" s="71"/>
    </row>
    <row r="42" spans="1:17" x14ac:dyDescent="0.25">
      <c r="A42" s="62"/>
      <c r="C42" s="63"/>
      <c r="D42" s="23"/>
      <c r="E42" s="64"/>
      <c r="F42" s="24"/>
      <c r="G42" s="24"/>
      <c r="H42" s="24"/>
      <c r="I42" s="14"/>
      <c r="J42" s="14"/>
      <c r="K42" s="14"/>
      <c r="L42" s="14"/>
      <c r="M42" s="14"/>
    </row>
    <row r="43" spans="1:17" x14ac:dyDescent="0.25">
      <c r="A43" s="62"/>
      <c r="C43" s="63"/>
      <c r="D43" s="23"/>
      <c r="E43" s="64"/>
      <c r="F43" s="24"/>
      <c r="G43" s="24"/>
      <c r="H43" s="24"/>
      <c r="I43" s="14"/>
      <c r="J43" s="14"/>
      <c r="K43" s="14"/>
      <c r="L43" s="14"/>
      <c r="M43" s="14"/>
    </row>
    <row r="44" spans="1:17" x14ac:dyDescent="0.25">
      <c r="A44" s="62"/>
      <c r="C44" s="63"/>
      <c r="D44" s="23"/>
      <c r="E44" s="64"/>
      <c r="F44" s="24"/>
      <c r="G44" s="24"/>
      <c r="H44" s="24"/>
      <c r="I44" s="14"/>
      <c r="J44" s="14"/>
      <c r="K44" s="14"/>
      <c r="L44" s="14"/>
      <c r="M44" s="14"/>
    </row>
    <row r="45" spans="1:17" ht="15.75" thickBot="1" x14ac:dyDescent="0.3">
      <c r="M45" s="231" t="s">
        <v>35</v>
      </c>
      <c r="N45" s="231"/>
    </row>
    <row r="46" spans="1:17" x14ac:dyDescent="0.25">
      <c r="B46" s="85" t="s">
        <v>30</v>
      </c>
      <c r="M46" s="40"/>
      <c r="N46" s="40"/>
    </row>
    <row r="47" spans="1:17" ht="15.75" thickBot="1" x14ac:dyDescent="0.3">
      <c r="M47" s="40"/>
      <c r="N47" s="40"/>
    </row>
    <row r="48" spans="1:17" s="70" customFormat="1" ht="109.5" customHeight="1" x14ac:dyDescent="0.25">
      <c r="B48" s="81" t="s">
        <v>131</v>
      </c>
      <c r="C48" s="81" t="s">
        <v>132</v>
      </c>
      <c r="D48" s="81" t="s">
        <v>133</v>
      </c>
      <c r="E48" s="81" t="s">
        <v>43</v>
      </c>
      <c r="F48" s="81" t="s">
        <v>22</v>
      </c>
      <c r="G48" s="81" t="s">
        <v>92</v>
      </c>
      <c r="H48" s="81" t="s">
        <v>17</v>
      </c>
      <c r="I48" s="81" t="s">
        <v>10</v>
      </c>
      <c r="J48" s="81" t="s">
        <v>31</v>
      </c>
      <c r="K48" s="81" t="s">
        <v>59</v>
      </c>
      <c r="L48" s="81" t="s">
        <v>20</v>
      </c>
      <c r="M48" s="66" t="s">
        <v>26</v>
      </c>
      <c r="N48" s="81" t="s">
        <v>134</v>
      </c>
      <c r="O48" s="81" t="s">
        <v>36</v>
      </c>
      <c r="P48" s="82" t="s">
        <v>11</v>
      </c>
      <c r="Q48" s="82" t="s">
        <v>19</v>
      </c>
    </row>
    <row r="49" spans="1:26" s="76" customFormat="1" ht="57.75" customHeight="1" x14ac:dyDescent="0.2">
      <c r="A49" s="31">
        <v>1</v>
      </c>
      <c r="B49" s="142" t="s">
        <v>186</v>
      </c>
      <c r="C49" s="142" t="s">
        <v>186</v>
      </c>
      <c r="D49" s="78" t="s">
        <v>190</v>
      </c>
      <c r="E49" s="72" t="s">
        <v>191</v>
      </c>
      <c r="F49" s="73" t="s">
        <v>122</v>
      </c>
      <c r="G49" s="114"/>
      <c r="H49" s="74">
        <v>41256</v>
      </c>
      <c r="I49" s="74">
        <v>41912</v>
      </c>
      <c r="J49" s="74" t="s">
        <v>123</v>
      </c>
      <c r="K49" s="143">
        <v>21</v>
      </c>
      <c r="L49" s="144">
        <v>0.63</v>
      </c>
      <c r="M49" s="174">
        <v>2052</v>
      </c>
      <c r="N49" s="174"/>
      <c r="O49" s="15">
        <v>14034471773</v>
      </c>
      <c r="P49" s="15">
        <v>2478</v>
      </c>
      <c r="Q49" s="115"/>
      <c r="R49" s="75"/>
      <c r="S49" s="75"/>
      <c r="T49" s="75"/>
      <c r="U49" s="75"/>
      <c r="V49" s="75"/>
      <c r="W49" s="75"/>
      <c r="X49" s="75"/>
      <c r="Y49" s="75"/>
      <c r="Z49" s="75"/>
    </row>
    <row r="50" spans="1:26" s="76" customFormat="1" ht="85.5" x14ac:dyDescent="0.2">
      <c r="A50" s="31">
        <f>+A49+1</f>
        <v>2</v>
      </c>
      <c r="B50" s="142" t="s">
        <v>186</v>
      </c>
      <c r="C50" s="142" t="s">
        <v>186</v>
      </c>
      <c r="D50" s="78" t="s">
        <v>190</v>
      </c>
      <c r="E50" s="72" t="s">
        <v>192</v>
      </c>
      <c r="F50" s="73" t="s">
        <v>122</v>
      </c>
      <c r="G50" s="73"/>
      <c r="H50" s="74">
        <v>41093</v>
      </c>
      <c r="I50" s="74">
        <v>41273</v>
      </c>
      <c r="J50" s="74" t="s">
        <v>123</v>
      </c>
      <c r="K50" s="144">
        <v>5.96</v>
      </c>
      <c r="L50" s="144">
        <v>0</v>
      </c>
      <c r="M50" s="174">
        <v>2676</v>
      </c>
      <c r="N50" s="174"/>
      <c r="O50" s="15">
        <v>3196975768</v>
      </c>
      <c r="P50" s="15">
        <v>2487</v>
      </c>
      <c r="Q50" s="115"/>
      <c r="R50" s="75"/>
      <c r="S50" s="75"/>
      <c r="T50" s="75"/>
      <c r="U50" s="75"/>
      <c r="V50" s="75"/>
      <c r="W50" s="75"/>
      <c r="X50" s="75"/>
      <c r="Y50" s="75"/>
      <c r="Z50" s="75"/>
    </row>
    <row r="51" spans="1:26" s="76" customFormat="1" x14ac:dyDescent="0.25">
      <c r="A51" s="31">
        <f t="shared" ref="A51:A56" si="0">+A50+1</f>
        <v>3</v>
      </c>
      <c r="B51" s="77"/>
      <c r="C51" s="78"/>
      <c r="D51" s="77"/>
      <c r="E51" s="72"/>
      <c r="F51" s="73"/>
      <c r="G51" s="73"/>
      <c r="H51" s="73"/>
      <c r="I51" s="74"/>
      <c r="J51" s="74"/>
      <c r="K51" s="145"/>
      <c r="L51" s="145"/>
      <c r="M51" s="145"/>
      <c r="N51" s="65"/>
      <c r="O51" s="15"/>
      <c r="P51" s="15"/>
      <c r="Q51" s="115"/>
      <c r="R51" s="75"/>
      <c r="S51" s="75"/>
      <c r="T51" s="75"/>
      <c r="U51" s="75"/>
      <c r="V51" s="75"/>
      <c r="W51" s="75"/>
      <c r="X51" s="75"/>
      <c r="Y51" s="75"/>
      <c r="Z51" s="75"/>
    </row>
    <row r="52" spans="1:26" s="76" customFormat="1" x14ac:dyDescent="0.25">
      <c r="A52" s="31">
        <f t="shared" si="0"/>
        <v>4</v>
      </c>
      <c r="B52" s="77"/>
      <c r="C52" s="78"/>
      <c r="D52" s="77"/>
      <c r="E52" s="72"/>
      <c r="F52" s="73"/>
      <c r="G52" s="73"/>
      <c r="H52" s="73"/>
      <c r="I52" s="74"/>
      <c r="J52" s="74"/>
      <c r="K52" s="145"/>
      <c r="L52" s="145"/>
      <c r="M52" s="145"/>
      <c r="N52" s="65"/>
      <c r="O52" s="15"/>
      <c r="P52" s="15"/>
      <c r="Q52" s="115"/>
      <c r="R52" s="75"/>
      <c r="S52" s="75"/>
      <c r="T52" s="75"/>
      <c r="U52" s="75"/>
      <c r="V52" s="75"/>
      <c r="W52" s="75"/>
      <c r="X52" s="75"/>
      <c r="Y52" s="75"/>
      <c r="Z52" s="75"/>
    </row>
    <row r="53" spans="1:26" s="76" customFormat="1" x14ac:dyDescent="0.25">
      <c r="A53" s="31">
        <f t="shared" si="0"/>
        <v>5</v>
      </c>
      <c r="B53" s="77"/>
      <c r="C53" s="78"/>
      <c r="D53" s="77"/>
      <c r="E53" s="72"/>
      <c r="F53" s="73"/>
      <c r="G53" s="73"/>
      <c r="H53" s="73"/>
      <c r="I53" s="74"/>
      <c r="J53" s="74"/>
      <c r="K53" s="145"/>
      <c r="L53" s="145"/>
      <c r="M53" s="145"/>
      <c r="N53" s="65"/>
      <c r="O53" s="15"/>
      <c r="P53" s="15"/>
      <c r="Q53" s="115"/>
      <c r="R53" s="75"/>
      <c r="S53" s="75"/>
      <c r="T53" s="75"/>
      <c r="U53" s="75"/>
      <c r="V53" s="75"/>
      <c r="W53" s="75"/>
      <c r="X53" s="75"/>
      <c r="Y53" s="75"/>
      <c r="Z53" s="75"/>
    </row>
    <row r="54" spans="1:26" s="76" customFormat="1" x14ac:dyDescent="0.25">
      <c r="A54" s="31">
        <f t="shared" si="0"/>
        <v>6</v>
      </c>
      <c r="B54" s="77"/>
      <c r="C54" s="78"/>
      <c r="D54" s="77"/>
      <c r="E54" s="72"/>
      <c r="F54" s="73"/>
      <c r="G54" s="73"/>
      <c r="H54" s="73"/>
      <c r="I54" s="74"/>
      <c r="J54" s="74"/>
      <c r="K54" s="145"/>
      <c r="L54" s="145"/>
      <c r="M54" s="145"/>
      <c r="N54" s="65"/>
      <c r="O54" s="15"/>
      <c r="P54" s="15"/>
      <c r="Q54" s="115"/>
      <c r="R54" s="75"/>
      <c r="S54" s="75"/>
      <c r="T54" s="75"/>
      <c r="U54" s="75"/>
      <c r="V54" s="75"/>
      <c r="W54" s="75"/>
      <c r="X54" s="75"/>
      <c r="Y54" s="75"/>
      <c r="Z54" s="75"/>
    </row>
    <row r="55" spans="1:26" s="76" customFormat="1" x14ac:dyDescent="0.25">
      <c r="A55" s="31">
        <f t="shared" si="0"/>
        <v>7</v>
      </c>
      <c r="B55" s="77"/>
      <c r="C55" s="78"/>
      <c r="D55" s="77"/>
      <c r="E55" s="72"/>
      <c r="F55" s="73"/>
      <c r="G55" s="73"/>
      <c r="H55" s="73"/>
      <c r="I55" s="74"/>
      <c r="J55" s="74"/>
      <c r="K55" s="145"/>
      <c r="L55" s="145"/>
      <c r="M55" s="145"/>
      <c r="N55" s="65"/>
      <c r="O55" s="15"/>
      <c r="P55" s="15"/>
      <c r="Q55" s="115"/>
      <c r="R55" s="75"/>
      <c r="S55" s="75"/>
      <c r="T55" s="75"/>
      <c r="U55" s="75"/>
      <c r="V55" s="75"/>
      <c r="W55" s="75"/>
      <c r="X55" s="75"/>
      <c r="Y55" s="75"/>
      <c r="Z55" s="75"/>
    </row>
    <row r="56" spans="1:26" s="76" customFormat="1" x14ac:dyDescent="0.25">
      <c r="A56" s="31">
        <f t="shared" si="0"/>
        <v>8</v>
      </c>
      <c r="B56" s="77"/>
      <c r="C56" s="78"/>
      <c r="D56" s="77"/>
      <c r="E56" s="72"/>
      <c r="F56" s="73"/>
      <c r="G56" s="73"/>
      <c r="H56" s="73"/>
      <c r="I56" s="74"/>
      <c r="J56" s="74"/>
      <c r="K56" s="145"/>
      <c r="L56" s="145"/>
      <c r="M56" s="145"/>
      <c r="N56" s="65"/>
      <c r="O56" s="15"/>
      <c r="P56" s="15"/>
      <c r="Q56" s="115"/>
      <c r="R56" s="75"/>
      <c r="S56" s="75"/>
      <c r="T56" s="75"/>
      <c r="U56" s="75"/>
      <c r="V56" s="75"/>
      <c r="W56" s="75"/>
      <c r="X56" s="75"/>
      <c r="Y56" s="75"/>
      <c r="Z56" s="75"/>
    </row>
    <row r="57" spans="1:26" s="76" customFormat="1" x14ac:dyDescent="0.25">
      <c r="A57" s="31"/>
      <c r="B57" s="32" t="s">
        <v>16</v>
      </c>
      <c r="C57" s="78"/>
      <c r="D57" s="77"/>
      <c r="E57" s="72"/>
      <c r="F57" s="73"/>
      <c r="G57" s="73"/>
      <c r="H57" s="73"/>
      <c r="I57" s="74"/>
      <c r="J57" s="74"/>
      <c r="K57" s="79">
        <f t="shared" ref="K57" si="1">SUM(K49:K56)</f>
        <v>26.96</v>
      </c>
      <c r="L57" s="79">
        <f t="shared" ref="L57:N57" si="2">SUM(L49:L56)</f>
        <v>0.63</v>
      </c>
      <c r="M57" s="113">
        <f t="shared" si="2"/>
        <v>4728</v>
      </c>
      <c r="N57" s="79">
        <f t="shared" si="2"/>
        <v>0</v>
      </c>
      <c r="O57" s="15"/>
      <c r="P57" s="15"/>
      <c r="Q57" s="116"/>
    </row>
    <row r="58" spans="1:26" s="16" customFormat="1" x14ac:dyDescent="0.25">
      <c r="E58" s="17"/>
    </row>
    <row r="59" spans="1:26" s="16" customFormat="1" x14ac:dyDescent="0.25">
      <c r="B59" s="232" t="s">
        <v>28</v>
      </c>
      <c r="C59" s="232" t="s">
        <v>27</v>
      </c>
      <c r="D59" s="230" t="s">
        <v>34</v>
      </c>
      <c r="E59" s="230"/>
    </row>
    <row r="60" spans="1:26" s="16" customFormat="1" x14ac:dyDescent="0.25">
      <c r="B60" s="233"/>
      <c r="C60" s="233"/>
      <c r="D60" s="139" t="s">
        <v>23</v>
      </c>
      <c r="E60" s="38" t="s">
        <v>24</v>
      </c>
    </row>
    <row r="61" spans="1:26" s="16" customFormat="1" ht="30.6" customHeight="1" x14ac:dyDescent="0.25">
      <c r="B61" s="36" t="s">
        <v>21</v>
      </c>
      <c r="C61" s="37">
        <f>+K57</f>
        <v>26.96</v>
      </c>
      <c r="D61" s="34" t="s">
        <v>160</v>
      </c>
      <c r="E61" s="35"/>
      <c r="F61" s="18"/>
      <c r="G61" s="18"/>
      <c r="H61" s="18"/>
      <c r="I61" s="18"/>
      <c r="J61" s="18"/>
      <c r="K61" s="18"/>
      <c r="L61" s="18"/>
      <c r="M61" s="18"/>
    </row>
    <row r="62" spans="1:26" s="16" customFormat="1" ht="30" customHeight="1" x14ac:dyDescent="0.25">
      <c r="B62" s="36" t="s">
        <v>25</v>
      </c>
      <c r="C62" s="37" t="s">
        <v>193</v>
      </c>
      <c r="D62" s="34" t="s">
        <v>160</v>
      </c>
      <c r="E62" s="35"/>
    </row>
    <row r="63" spans="1:26" s="16" customFormat="1" x14ac:dyDescent="0.25">
      <c r="B63" s="19"/>
      <c r="C63" s="228"/>
      <c r="D63" s="228"/>
      <c r="E63" s="228"/>
      <c r="F63" s="228"/>
      <c r="G63" s="228"/>
      <c r="H63" s="228"/>
      <c r="I63" s="228"/>
      <c r="J63" s="228"/>
      <c r="K63" s="228"/>
      <c r="L63" s="228"/>
      <c r="M63" s="228"/>
      <c r="N63" s="228"/>
    </row>
    <row r="64" spans="1:26" ht="28.15" customHeight="1" thickBot="1" x14ac:dyDescent="0.3"/>
    <row r="65" spans="2:17" ht="27" thickBot="1" x14ac:dyDescent="0.3">
      <c r="B65" s="227" t="s">
        <v>93</v>
      </c>
      <c r="C65" s="227"/>
      <c r="D65" s="227"/>
      <c r="E65" s="227"/>
      <c r="F65" s="227"/>
      <c r="G65" s="227"/>
      <c r="H65" s="227"/>
      <c r="I65" s="227"/>
      <c r="J65" s="227"/>
      <c r="K65" s="227"/>
      <c r="L65" s="227"/>
      <c r="M65" s="227"/>
      <c r="N65" s="227"/>
    </row>
    <row r="68" spans="2:17" ht="109.5" customHeight="1" x14ac:dyDescent="0.25">
      <c r="B68" s="83" t="s">
        <v>135</v>
      </c>
      <c r="C68" s="42" t="s">
        <v>2</v>
      </c>
      <c r="D68" s="42" t="s">
        <v>95</v>
      </c>
      <c r="E68" s="42" t="s">
        <v>94</v>
      </c>
      <c r="F68" s="42" t="s">
        <v>96</v>
      </c>
      <c r="G68" s="42" t="s">
        <v>97</v>
      </c>
      <c r="H68" s="42" t="s">
        <v>98</v>
      </c>
      <c r="I68" s="42" t="s">
        <v>99</v>
      </c>
      <c r="J68" s="42" t="s">
        <v>100</v>
      </c>
      <c r="K68" s="42" t="s">
        <v>101</v>
      </c>
      <c r="L68" s="42" t="s">
        <v>102</v>
      </c>
      <c r="M68" s="60" t="s">
        <v>103</v>
      </c>
      <c r="N68" s="60" t="s">
        <v>104</v>
      </c>
      <c r="O68" s="220" t="s">
        <v>3</v>
      </c>
      <c r="P68" s="222"/>
      <c r="Q68" s="42" t="s">
        <v>18</v>
      </c>
    </row>
    <row r="69" spans="2:17" ht="30" x14ac:dyDescent="0.25">
      <c r="B69" s="116" t="s">
        <v>194</v>
      </c>
      <c r="C69" s="84" t="s">
        <v>195</v>
      </c>
      <c r="D69" s="31" t="s">
        <v>196</v>
      </c>
      <c r="E69" s="31">
        <v>300</v>
      </c>
      <c r="F69" s="34" t="s">
        <v>122</v>
      </c>
      <c r="G69" s="34"/>
      <c r="H69" s="34"/>
      <c r="I69" s="35"/>
      <c r="J69" s="35" t="s">
        <v>122</v>
      </c>
      <c r="K69" s="84" t="s">
        <v>122</v>
      </c>
      <c r="L69" s="84" t="s">
        <v>122</v>
      </c>
      <c r="M69" s="84" t="s">
        <v>122</v>
      </c>
      <c r="N69" s="84" t="s">
        <v>122</v>
      </c>
      <c r="O69" s="215"/>
      <c r="P69" s="216"/>
      <c r="Q69" s="84" t="s">
        <v>122</v>
      </c>
    </row>
    <row r="70" spans="2:17" x14ac:dyDescent="0.25">
      <c r="B70" s="146" t="s">
        <v>197</v>
      </c>
      <c r="C70" s="84" t="s">
        <v>195</v>
      </c>
      <c r="D70" s="147" t="s">
        <v>198</v>
      </c>
      <c r="E70" s="147">
        <v>58</v>
      </c>
      <c r="F70" s="34"/>
      <c r="G70" s="34"/>
      <c r="H70" s="34" t="s">
        <v>199</v>
      </c>
      <c r="I70" s="35"/>
      <c r="J70" s="35" t="s">
        <v>122</v>
      </c>
      <c r="K70" s="84" t="s">
        <v>122</v>
      </c>
      <c r="L70" s="84" t="s">
        <v>122</v>
      </c>
      <c r="M70" s="84" t="s">
        <v>122</v>
      </c>
      <c r="N70" s="84" t="s">
        <v>122</v>
      </c>
      <c r="O70" s="148"/>
      <c r="P70" s="149"/>
      <c r="Q70" s="84" t="s">
        <v>122</v>
      </c>
    </row>
    <row r="71" spans="2:17" x14ac:dyDescent="0.25">
      <c r="B71" s="146" t="s">
        <v>200</v>
      </c>
      <c r="C71" s="84" t="s">
        <v>195</v>
      </c>
      <c r="D71" s="147" t="s">
        <v>201</v>
      </c>
      <c r="E71" s="147">
        <v>102</v>
      </c>
      <c r="F71" s="34"/>
      <c r="G71" s="34"/>
      <c r="H71" s="34" t="s">
        <v>199</v>
      </c>
      <c r="I71" s="35"/>
      <c r="J71" s="35" t="s">
        <v>122</v>
      </c>
      <c r="K71" s="84" t="s">
        <v>122</v>
      </c>
      <c r="L71" s="84" t="s">
        <v>122</v>
      </c>
      <c r="M71" s="84" t="s">
        <v>122</v>
      </c>
      <c r="N71" s="84" t="s">
        <v>122</v>
      </c>
      <c r="O71" s="148"/>
      <c r="P71" s="149"/>
      <c r="Q71" s="84" t="s">
        <v>122</v>
      </c>
    </row>
    <row r="72" spans="2:17" x14ac:dyDescent="0.25">
      <c r="B72" s="146" t="s">
        <v>202</v>
      </c>
      <c r="C72" s="84" t="s">
        <v>195</v>
      </c>
      <c r="D72" s="147" t="s">
        <v>203</v>
      </c>
      <c r="E72" s="147">
        <v>100</v>
      </c>
      <c r="F72" s="34"/>
      <c r="G72" s="34"/>
      <c r="H72" s="34" t="s">
        <v>204</v>
      </c>
      <c r="I72" s="35"/>
      <c r="J72" s="35" t="s">
        <v>122</v>
      </c>
      <c r="K72" s="84" t="s">
        <v>122</v>
      </c>
      <c r="L72" s="84" t="s">
        <v>122</v>
      </c>
      <c r="M72" s="84" t="s">
        <v>122</v>
      </c>
      <c r="N72" s="84" t="s">
        <v>122</v>
      </c>
      <c r="O72" s="148"/>
      <c r="P72" s="149"/>
      <c r="Q72" s="84" t="s">
        <v>122</v>
      </c>
    </row>
    <row r="73" spans="2:17" x14ac:dyDescent="0.25">
      <c r="B73" s="146" t="s">
        <v>205</v>
      </c>
      <c r="C73" s="84" t="s">
        <v>195</v>
      </c>
      <c r="D73" s="147" t="s">
        <v>206</v>
      </c>
      <c r="E73" s="147">
        <v>150</v>
      </c>
      <c r="F73" s="34"/>
      <c r="G73" s="34"/>
      <c r="H73" s="150" t="s">
        <v>207</v>
      </c>
      <c r="I73" s="35"/>
      <c r="J73" s="35" t="s">
        <v>122</v>
      </c>
      <c r="K73" s="84" t="s">
        <v>122</v>
      </c>
      <c r="L73" s="84" t="s">
        <v>122</v>
      </c>
      <c r="M73" s="84" t="s">
        <v>122</v>
      </c>
      <c r="N73" s="84" t="s">
        <v>122</v>
      </c>
      <c r="O73" s="148"/>
      <c r="P73" s="149"/>
      <c r="Q73" s="84" t="s">
        <v>122</v>
      </c>
    </row>
    <row r="74" spans="2:17" ht="64.5" customHeight="1" x14ac:dyDescent="0.25">
      <c r="B74" s="146" t="s">
        <v>208</v>
      </c>
      <c r="C74" s="84" t="s">
        <v>195</v>
      </c>
      <c r="D74" s="147" t="s">
        <v>209</v>
      </c>
      <c r="E74" s="147">
        <v>130</v>
      </c>
      <c r="F74" s="34"/>
      <c r="G74" s="34"/>
      <c r="H74" s="34" t="s">
        <v>210</v>
      </c>
      <c r="I74" s="35"/>
      <c r="J74" s="35" t="s">
        <v>122</v>
      </c>
      <c r="K74" s="84" t="s">
        <v>122</v>
      </c>
      <c r="L74" s="84" t="s">
        <v>122</v>
      </c>
      <c r="M74" s="84" t="s">
        <v>122</v>
      </c>
      <c r="N74" s="84" t="s">
        <v>122</v>
      </c>
      <c r="O74" s="215"/>
      <c r="P74" s="216"/>
      <c r="Q74" s="84" t="s">
        <v>122</v>
      </c>
    </row>
    <row r="75" spans="2:17" x14ac:dyDescent="0.25">
      <c r="B75" s="146" t="s">
        <v>211</v>
      </c>
      <c r="C75" s="84" t="s">
        <v>195</v>
      </c>
      <c r="D75" s="147" t="s">
        <v>212</v>
      </c>
      <c r="E75" s="147">
        <v>207</v>
      </c>
      <c r="F75" s="34"/>
      <c r="G75" s="34"/>
      <c r="H75" s="34" t="s">
        <v>210</v>
      </c>
      <c r="I75" s="35"/>
      <c r="J75" s="35" t="s">
        <v>122</v>
      </c>
      <c r="K75" s="84" t="s">
        <v>122</v>
      </c>
      <c r="L75" s="84" t="s">
        <v>122</v>
      </c>
      <c r="M75" s="84" t="s">
        <v>122</v>
      </c>
      <c r="N75" s="84" t="s">
        <v>122</v>
      </c>
      <c r="O75" s="213"/>
      <c r="P75" s="214"/>
      <c r="Q75" s="84" t="s">
        <v>122</v>
      </c>
    </row>
    <row r="76" spans="2:17" x14ac:dyDescent="0.25">
      <c r="B76" s="146" t="s">
        <v>213</v>
      </c>
      <c r="C76" s="84" t="s">
        <v>195</v>
      </c>
      <c r="D76" s="147" t="s">
        <v>214</v>
      </c>
      <c r="E76" s="147">
        <v>200</v>
      </c>
      <c r="F76" s="34"/>
      <c r="G76" s="34"/>
      <c r="H76" s="34" t="s">
        <v>215</v>
      </c>
      <c r="I76" s="35"/>
      <c r="J76" s="35" t="s">
        <v>122</v>
      </c>
      <c r="K76" s="84" t="s">
        <v>122</v>
      </c>
      <c r="L76" s="84" t="s">
        <v>122</v>
      </c>
      <c r="M76" s="84" t="s">
        <v>122</v>
      </c>
      <c r="N76" s="84" t="s">
        <v>122</v>
      </c>
      <c r="O76" s="213"/>
      <c r="P76" s="214"/>
      <c r="Q76" s="84" t="s">
        <v>122</v>
      </c>
    </row>
    <row r="77" spans="2:17" ht="45" x14ac:dyDescent="0.25">
      <c r="B77" s="146" t="s">
        <v>216</v>
      </c>
      <c r="C77" s="84" t="s">
        <v>195</v>
      </c>
      <c r="D77" s="147" t="s">
        <v>217</v>
      </c>
      <c r="E77" s="147">
        <v>164</v>
      </c>
      <c r="F77" s="34"/>
      <c r="G77" s="34"/>
      <c r="H77" s="34" t="s">
        <v>210</v>
      </c>
      <c r="I77" s="35"/>
      <c r="J77" s="35" t="s">
        <v>122</v>
      </c>
      <c r="K77" s="84" t="s">
        <v>122</v>
      </c>
      <c r="L77" s="84" t="s">
        <v>122</v>
      </c>
      <c r="M77" s="84" t="s">
        <v>122</v>
      </c>
      <c r="N77" s="84" t="s">
        <v>122</v>
      </c>
      <c r="O77" s="213"/>
      <c r="P77" s="214"/>
      <c r="Q77" s="84" t="s">
        <v>122</v>
      </c>
    </row>
    <row r="78" spans="2:17" x14ac:dyDescent="0.25">
      <c r="B78" s="146" t="s">
        <v>218</v>
      </c>
      <c r="C78" s="84" t="s">
        <v>195</v>
      </c>
      <c r="D78" s="147" t="s">
        <v>219</v>
      </c>
      <c r="E78" s="147">
        <v>66</v>
      </c>
      <c r="F78" s="34"/>
      <c r="G78" s="34"/>
      <c r="H78" s="34" t="s">
        <v>220</v>
      </c>
      <c r="I78" s="35"/>
      <c r="J78" s="35" t="s">
        <v>122</v>
      </c>
      <c r="K78" s="84" t="s">
        <v>122</v>
      </c>
      <c r="L78" s="84" t="s">
        <v>122</v>
      </c>
      <c r="M78" s="84" t="s">
        <v>122</v>
      </c>
      <c r="N78" s="84" t="s">
        <v>122</v>
      </c>
      <c r="O78" s="213"/>
      <c r="P78" s="214"/>
      <c r="Q78" s="84" t="s">
        <v>122</v>
      </c>
    </row>
    <row r="79" spans="2:17" x14ac:dyDescent="0.25">
      <c r="B79" s="146" t="s">
        <v>221</v>
      </c>
      <c r="C79" s="84" t="s">
        <v>195</v>
      </c>
      <c r="D79" s="147" t="s">
        <v>222</v>
      </c>
      <c r="E79" s="147">
        <v>300</v>
      </c>
      <c r="F79" s="34"/>
      <c r="G79" s="34"/>
      <c r="H79" s="34" t="s">
        <v>215</v>
      </c>
      <c r="I79" s="35"/>
      <c r="J79" s="35" t="s">
        <v>122</v>
      </c>
      <c r="K79" s="84" t="s">
        <v>122</v>
      </c>
      <c r="L79" s="84" t="s">
        <v>122</v>
      </c>
      <c r="M79" s="84" t="s">
        <v>122</v>
      </c>
      <c r="N79" s="84" t="s">
        <v>122</v>
      </c>
      <c r="O79" s="213"/>
      <c r="P79" s="214"/>
      <c r="Q79" s="84" t="s">
        <v>122</v>
      </c>
    </row>
    <row r="80" spans="2:17" ht="18.75" customHeight="1" x14ac:dyDescent="0.25">
      <c r="B80" s="146" t="s">
        <v>223</v>
      </c>
      <c r="C80" s="84" t="s">
        <v>195</v>
      </c>
      <c r="D80" s="147" t="s">
        <v>224</v>
      </c>
      <c r="E80" s="147">
        <v>275</v>
      </c>
      <c r="F80" s="34"/>
      <c r="G80" s="34"/>
      <c r="H80" s="34" t="s">
        <v>225</v>
      </c>
      <c r="I80" s="35"/>
      <c r="J80" s="35" t="s">
        <v>122</v>
      </c>
      <c r="K80" s="84" t="s">
        <v>122</v>
      </c>
      <c r="L80" s="84" t="s">
        <v>122</v>
      </c>
      <c r="M80" s="84" t="s">
        <v>122</v>
      </c>
      <c r="N80" s="84" t="s">
        <v>122</v>
      </c>
      <c r="O80" s="213"/>
      <c r="P80" s="214"/>
      <c r="Q80" s="84" t="s">
        <v>122</v>
      </c>
    </row>
    <row r="81" spans="2:17" x14ac:dyDescent="0.25">
      <c r="B81" s="35"/>
      <c r="C81" s="84"/>
      <c r="D81" s="35"/>
      <c r="E81" s="35"/>
      <c r="F81" s="34"/>
      <c r="G81" s="34"/>
      <c r="H81" s="34"/>
      <c r="I81" s="35"/>
      <c r="J81" s="35"/>
      <c r="K81" s="84"/>
      <c r="L81" s="84"/>
      <c r="M81" s="84"/>
      <c r="N81" s="84"/>
      <c r="O81" s="213"/>
      <c r="P81" s="214"/>
      <c r="Q81" s="84"/>
    </row>
    <row r="82" spans="2:17" x14ac:dyDescent="0.25">
      <c r="B82" s="84"/>
      <c r="C82" s="84"/>
      <c r="D82" s="84"/>
      <c r="E82" s="84"/>
      <c r="F82" s="84"/>
      <c r="G82" s="84"/>
      <c r="H82" s="84"/>
      <c r="I82" s="84"/>
      <c r="J82" s="84"/>
      <c r="K82" s="84"/>
      <c r="L82" s="84"/>
      <c r="M82" s="84"/>
      <c r="N82" s="84"/>
      <c r="O82" s="213"/>
      <c r="P82" s="214"/>
      <c r="Q82" s="84"/>
    </row>
    <row r="83" spans="2:17" x14ac:dyDescent="0.25">
      <c r="B83" s="1" t="s">
        <v>1</v>
      </c>
    </row>
    <row r="84" spans="2:17" x14ac:dyDescent="0.25">
      <c r="B84" s="1" t="s">
        <v>37</v>
      </c>
    </row>
    <row r="85" spans="2:17" x14ac:dyDescent="0.25">
      <c r="B85" s="1" t="s">
        <v>60</v>
      </c>
    </row>
    <row r="87" spans="2:17" ht="15.75" thickBot="1" x14ac:dyDescent="0.3"/>
    <row r="88" spans="2:17" ht="27" thickBot="1" x14ac:dyDescent="0.3">
      <c r="B88" s="217" t="s">
        <v>38</v>
      </c>
      <c r="C88" s="218"/>
      <c r="D88" s="218"/>
      <c r="E88" s="218"/>
      <c r="F88" s="218"/>
      <c r="G88" s="218"/>
      <c r="H88" s="218"/>
      <c r="I88" s="218"/>
      <c r="J88" s="218"/>
      <c r="K88" s="218"/>
      <c r="L88" s="218"/>
      <c r="M88" s="218"/>
      <c r="N88" s="219"/>
    </row>
    <row r="93" spans="2:17" ht="76.5" customHeight="1" x14ac:dyDescent="0.25">
      <c r="B93" s="83" t="s">
        <v>0</v>
      </c>
      <c r="C93" s="83" t="s">
        <v>39</v>
      </c>
      <c r="D93" s="83" t="s">
        <v>40</v>
      </c>
      <c r="E93" s="83" t="s">
        <v>105</v>
      </c>
      <c r="F93" s="83" t="s">
        <v>107</v>
      </c>
      <c r="G93" s="83" t="s">
        <v>108</v>
      </c>
      <c r="H93" s="83" t="s">
        <v>109</v>
      </c>
      <c r="I93" s="83" t="s">
        <v>106</v>
      </c>
      <c r="J93" s="220" t="s">
        <v>110</v>
      </c>
      <c r="K93" s="221"/>
      <c r="L93" s="222"/>
      <c r="M93" s="83" t="s">
        <v>111</v>
      </c>
      <c r="N93" s="83" t="s">
        <v>41</v>
      </c>
      <c r="O93" s="83" t="s">
        <v>353</v>
      </c>
      <c r="P93" s="220" t="s">
        <v>3</v>
      </c>
      <c r="Q93" s="222"/>
    </row>
    <row r="94" spans="2:17" s="151" customFormat="1" ht="180" x14ac:dyDescent="0.25">
      <c r="B94" s="152" t="s">
        <v>42</v>
      </c>
      <c r="C94" s="152" t="s">
        <v>226</v>
      </c>
      <c r="D94" s="153" t="s">
        <v>227</v>
      </c>
      <c r="E94" s="153">
        <v>30404755</v>
      </c>
      <c r="F94" s="152" t="s">
        <v>228</v>
      </c>
      <c r="G94" s="152" t="s">
        <v>229</v>
      </c>
      <c r="H94" s="154">
        <v>38156</v>
      </c>
      <c r="I94" s="152"/>
      <c r="J94" s="155" t="s">
        <v>230</v>
      </c>
      <c r="K94" s="155" t="s">
        <v>351</v>
      </c>
      <c r="L94" s="155" t="s">
        <v>231</v>
      </c>
      <c r="M94" s="152" t="s">
        <v>122</v>
      </c>
      <c r="N94" s="152" t="s">
        <v>122</v>
      </c>
      <c r="O94" s="152" t="s">
        <v>122</v>
      </c>
      <c r="P94" s="207"/>
      <c r="Q94" s="208"/>
    </row>
    <row r="95" spans="2:17" s="151" customFormat="1" ht="165" x14ac:dyDescent="0.25">
      <c r="B95" s="152" t="s">
        <v>42</v>
      </c>
      <c r="C95" s="152" t="s">
        <v>226</v>
      </c>
      <c r="D95" s="153" t="s">
        <v>232</v>
      </c>
      <c r="E95" s="153">
        <v>30296590</v>
      </c>
      <c r="F95" s="152" t="s">
        <v>233</v>
      </c>
      <c r="G95" s="152" t="s">
        <v>199</v>
      </c>
      <c r="H95" s="154">
        <v>34054</v>
      </c>
      <c r="I95" s="152"/>
      <c r="J95" s="155" t="s">
        <v>234</v>
      </c>
      <c r="K95" s="155" t="s">
        <v>235</v>
      </c>
      <c r="L95" s="155" t="s">
        <v>236</v>
      </c>
      <c r="M95" s="152" t="s">
        <v>122</v>
      </c>
      <c r="N95" s="152" t="s">
        <v>122</v>
      </c>
      <c r="O95" s="152" t="s">
        <v>122</v>
      </c>
      <c r="P95" s="207"/>
      <c r="Q95" s="208"/>
    </row>
    <row r="96" spans="2:17" s="151" customFormat="1" ht="105" x14ac:dyDescent="0.25">
      <c r="B96" s="152" t="s">
        <v>42</v>
      </c>
      <c r="C96" s="152" t="s">
        <v>226</v>
      </c>
      <c r="D96" s="153" t="s">
        <v>237</v>
      </c>
      <c r="E96" s="153">
        <v>30292697</v>
      </c>
      <c r="F96" s="152" t="s">
        <v>238</v>
      </c>
      <c r="G96" s="152" t="s">
        <v>239</v>
      </c>
      <c r="H96" s="154">
        <v>37819</v>
      </c>
      <c r="I96" s="152"/>
      <c r="J96" s="155" t="s">
        <v>362</v>
      </c>
      <c r="K96" s="155" t="s">
        <v>364</v>
      </c>
      <c r="L96" s="155" t="s">
        <v>363</v>
      </c>
      <c r="M96" s="152" t="s">
        <v>122</v>
      </c>
      <c r="N96" s="152" t="s">
        <v>122</v>
      </c>
      <c r="O96" s="152" t="s">
        <v>122</v>
      </c>
      <c r="P96" s="207"/>
      <c r="Q96" s="208"/>
    </row>
    <row r="97" spans="1:17" s="151" customFormat="1" ht="210" x14ac:dyDescent="0.25">
      <c r="B97" s="152" t="s">
        <v>42</v>
      </c>
      <c r="C97" s="152" t="s">
        <v>226</v>
      </c>
      <c r="D97" s="153" t="s">
        <v>240</v>
      </c>
      <c r="E97" s="153">
        <v>30309790</v>
      </c>
      <c r="F97" s="152" t="s">
        <v>241</v>
      </c>
      <c r="G97" s="152" t="s">
        <v>239</v>
      </c>
      <c r="H97" s="154">
        <v>36823</v>
      </c>
      <c r="I97" s="152"/>
      <c r="J97" s="155" t="s">
        <v>242</v>
      </c>
      <c r="K97" s="155" t="s">
        <v>243</v>
      </c>
      <c r="L97" s="155" t="s">
        <v>244</v>
      </c>
      <c r="M97" s="152" t="s">
        <v>122</v>
      </c>
      <c r="N97" s="152" t="s">
        <v>122</v>
      </c>
      <c r="O97" s="152" t="s">
        <v>122</v>
      </c>
      <c r="P97" s="207" t="s">
        <v>245</v>
      </c>
      <c r="Q97" s="208"/>
    </row>
    <row r="98" spans="1:17" s="151" customFormat="1" ht="219" customHeight="1" x14ac:dyDescent="0.25">
      <c r="B98" s="152" t="s">
        <v>42</v>
      </c>
      <c r="C98" s="152" t="s">
        <v>226</v>
      </c>
      <c r="D98" s="153" t="s">
        <v>246</v>
      </c>
      <c r="E98" s="153">
        <v>30333726</v>
      </c>
      <c r="F98" s="152" t="s">
        <v>247</v>
      </c>
      <c r="G98" s="152" t="s">
        <v>248</v>
      </c>
      <c r="H98" s="154">
        <v>35783</v>
      </c>
      <c r="I98" s="152"/>
      <c r="J98" s="155" t="s">
        <v>249</v>
      </c>
      <c r="K98" s="155" t="s">
        <v>250</v>
      </c>
      <c r="L98" s="155" t="s">
        <v>251</v>
      </c>
      <c r="M98" s="152" t="s">
        <v>122</v>
      </c>
      <c r="N98" s="152" t="s">
        <v>122</v>
      </c>
      <c r="O98" s="152" t="s">
        <v>122</v>
      </c>
      <c r="P98" s="207"/>
      <c r="Q98" s="208"/>
    </row>
    <row r="99" spans="1:17" s="151" customFormat="1" ht="75" x14ac:dyDescent="0.25">
      <c r="B99" s="152" t="s">
        <v>42</v>
      </c>
      <c r="C99" s="152" t="s">
        <v>226</v>
      </c>
      <c r="D99" s="153" t="s">
        <v>252</v>
      </c>
      <c r="E99" s="153">
        <v>30325998</v>
      </c>
      <c r="F99" s="152" t="s">
        <v>247</v>
      </c>
      <c r="G99" s="152" t="s">
        <v>248</v>
      </c>
      <c r="H99" s="154">
        <v>36737</v>
      </c>
      <c r="I99" s="152"/>
      <c r="J99" s="155" t="s">
        <v>253</v>
      </c>
      <c r="K99" s="155" t="s">
        <v>254</v>
      </c>
      <c r="L99" s="155" t="s">
        <v>255</v>
      </c>
      <c r="M99" s="152" t="s">
        <v>122</v>
      </c>
      <c r="N99" s="152" t="s">
        <v>122</v>
      </c>
      <c r="O99" s="152" t="s">
        <v>122</v>
      </c>
      <c r="P99" s="207"/>
      <c r="Q99" s="208"/>
    </row>
    <row r="100" spans="1:17" s="151" customFormat="1" ht="210" x14ac:dyDescent="0.25">
      <c r="B100" s="152" t="s">
        <v>42</v>
      </c>
      <c r="C100" s="152" t="s">
        <v>226</v>
      </c>
      <c r="D100" s="153" t="s">
        <v>256</v>
      </c>
      <c r="E100" s="153">
        <v>30298286</v>
      </c>
      <c r="F100" s="152" t="s">
        <v>257</v>
      </c>
      <c r="G100" s="152" t="s">
        <v>258</v>
      </c>
      <c r="H100" s="154">
        <v>36694</v>
      </c>
      <c r="I100" s="152"/>
      <c r="J100" s="155" t="s">
        <v>259</v>
      </c>
      <c r="K100" s="155" t="s">
        <v>260</v>
      </c>
      <c r="L100" s="155" t="s">
        <v>261</v>
      </c>
      <c r="M100" s="152" t="s">
        <v>122</v>
      </c>
      <c r="N100" s="152" t="s">
        <v>122</v>
      </c>
      <c r="O100" s="152" t="s">
        <v>122</v>
      </c>
      <c r="P100" s="207"/>
      <c r="Q100" s="208"/>
    </row>
    <row r="101" spans="1:17" s="151" customFormat="1" ht="105" x14ac:dyDescent="0.25">
      <c r="B101" s="152" t="s">
        <v>42</v>
      </c>
      <c r="C101" s="152" t="s">
        <v>226</v>
      </c>
      <c r="D101" s="153" t="s">
        <v>262</v>
      </c>
      <c r="E101" s="153">
        <v>30304543</v>
      </c>
      <c r="F101" s="152" t="s">
        <v>233</v>
      </c>
      <c r="G101" s="152" t="s">
        <v>199</v>
      </c>
      <c r="H101" s="154">
        <v>34418</v>
      </c>
      <c r="I101" s="152"/>
      <c r="J101" s="155" t="s">
        <v>263</v>
      </c>
      <c r="K101" s="155" t="s">
        <v>264</v>
      </c>
      <c r="L101" s="155" t="s">
        <v>265</v>
      </c>
      <c r="M101" s="152" t="s">
        <v>122</v>
      </c>
      <c r="N101" s="152" t="s">
        <v>122</v>
      </c>
      <c r="O101" s="152" t="s">
        <v>122</v>
      </c>
      <c r="P101" s="207"/>
      <c r="Q101" s="208"/>
    </row>
    <row r="102" spans="1:17" s="151" customFormat="1" ht="180" x14ac:dyDescent="0.25">
      <c r="B102" s="152" t="s">
        <v>42</v>
      </c>
      <c r="C102" s="152" t="s">
        <v>226</v>
      </c>
      <c r="D102" s="153" t="s">
        <v>266</v>
      </c>
      <c r="E102" s="153">
        <v>1053766097</v>
      </c>
      <c r="F102" s="152" t="s">
        <v>267</v>
      </c>
      <c r="G102" s="152" t="s">
        <v>199</v>
      </c>
      <c r="H102" s="154">
        <v>40969</v>
      </c>
      <c r="I102" s="152" t="s">
        <v>268</v>
      </c>
      <c r="J102" s="155" t="s">
        <v>269</v>
      </c>
      <c r="K102" s="155" t="s">
        <v>270</v>
      </c>
      <c r="L102" s="155" t="s">
        <v>271</v>
      </c>
      <c r="M102" s="152" t="s">
        <v>122</v>
      </c>
      <c r="N102" s="152" t="s">
        <v>122</v>
      </c>
      <c r="O102" s="175" t="s">
        <v>122</v>
      </c>
      <c r="P102" s="209"/>
      <c r="Q102" s="210"/>
    </row>
    <row r="103" spans="1:17" s="156" customFormat="1" ht="210" x14ac:dyDescent="0.25">
      <c r="B103" s="157" t="s">
        <v>365</v>
      </c>
      <c r="C103" s="31" t="s">
        <v>226</v>
      </c>
      <c r="D103" s="158" t="s">
        <v>272</v>
      </c>
      <c r="E103" s="158">
        <v>1053787294</v>
      </c>
      <c r="F103" s="159" t="s">
        <v>233</v>
      </c>
      <c r="G103" s="160" t="s">
        <v>199</v>
      </c>
      <c r="H103" s="161">
        <v>41166</v>
      </c>
      <c r="I103" s="162"/>
      <c r="J103" s="155" t="s">
        <v>273</v>
      </c>
      <c r="K103" s="155" t="s">
        <v>274</v>
      </c>
      <c r="L103" s="155" t="s">
        <v>275</v>
      </c>
      <c r="M103" s="162" t="s">
        <v>122</v>
      </c>
      <c r="N103" s="162" t="s">
        <v>122</v>
      </c>
      <c r="O103" s="162" t="s">
        <v>122</v>
      </c>
      <c r="P103" s="207"/>
      <c r="Q103" s="208"/>
    </row>
    <row r="104" spans="1:17" s="156" customFormat="1" ht="360" x14ac:dyDescent="0.25">
      <c r="A104" s="156" t="s">
        <v>366</v>
      </c>
      <c r="B104" s="157" t="s">
        <v>367</v>
      </c>
      <c r="C104" s="31" t="s">
        <v>226</v>
      </c>
      <c r="D104" s="158" t="s">
        <v>276</v>
      </c>
      <c r="E104" s="158">
        <v>30235204</v>
      </c>
      <c r="F104" s="159" t="s">
        <v>233</v>
      </c>
      <c r="G104" s="160" t="s">
        <v>199</v>
      </c>
      <c r="H104" s="161">
        <v>38744</v>
      </c>
      <c r="I104" s="162"/>
      <c r="J104" s="155" t="s">
        <v>277</v>
      </c>
      <c r="K104" s="155" t="s">
        <v>278</v>
      </c>
      <c r="L104" s="155" t="s">
        <v>279</v>
      </c>
      <c r="M104" s="162" t="s">
        <v>122</v>
      </c>
      <c r="N104" s="162" t="s">
        <v>122</v>
      </c>
      <c r="O104" s="162" t="s">
        <v>122</v>
      </c>
      <c r="P104" s="207"/>
      <c r="Q104" s="208"/>
    </row>
    <row r="105" spans="1:17" s="156" customFormat="1" ht="90" x14ac:dyDescent="0.25">
      <c r="B105" s="157" t="s">
        <v>365</v>
      </c>
      <c r="C105" s="31" t="s">
        <v>226</v>
      </c>
      <c r="D105" s="158" t="s">
        <v>280</v>
      </c>
      <c r="E105" s="158">
        <v>24370717</v>
      </c>
      <c r="F105" s="163" t="s">
        <v>281</v>
      </c>
      <c r="G105" s="160" t="s">
        <v>282</v>
      </c>
      <c r="H105" s="161">
        <v>39317</v>
      </c>
      <c r="I105" s="164">
        <v>103233</v>
      </c>
      <c r="J105" s="155" t="s">
        <v>283</v>
      </c>
      <c r="K105" s="155" t="s">
        <v>284</v>
      </c>
      <c r="L105" s="155" t="s">
        <v>285</v>
      </c>
      <c r="M105" s="162" t="s">
        <v>122</v>
      </c>
      <c r="N105" s="162" t="s">
        <v>122</v>
      </c>
      <c r="O105" s="162" t="s">
        <v>122</v>
      </c>
      <c r="P105" s="207"/>
      <c r="Q105" s="208"/>
    </row>
    <row r="106" spans="1:17" s="156" customFormat="1" ht="409.5" x14ac:dyDescent="0.25">
      <c r="B106" s="165" t="s">
        <v>286</v>
      </c>
      <c r="C106" s="152" t="s">
        <v>226</v>
      </c>
      <c r="D106" s="153" t="s">
        <v>287</v>
      </c>
      <c r="E106" s="153">
        <v>24341667</v>
      </c>
      <c r="F106" s="166" t="s">
        <v>233</v>
      </c>
      <c r="G106" s="160" t="s">
        <v>199</v>
      </c>
      <c r="H106" s="161">
        <v>39647</v>
      </c>
      <c r="I106" s="162"/>
      <c r="J106" s="155" t="s">
        <v>288</v>
      </c>
      <c r="K106" s="155" t="s">
        <v>289</v>
      </c>
      <c r="L106" s="155" t="s">
        <v>290</v>
      </c>
      <c r="M106" s="162" t="s">
        <v>122</v>
      </c>
      <c r="N106" s="162" t="s">
        <v>122</v>
      </c>
      <c r="O106" s="162" t="s">
        <v>122</v>
      </c>
      <c r="P106" s="207"/>
      <c r="Q106" s="208"/>
    </row>
    <row r="107" spans="1:17" s="156" customFormat="1" ht="210" x14ac:dyDescent="0.25">
      <c r="B107" s="165" t="s">
        <v>286</v>
      </c>
      <c r="C107" s="152" t="s">
        <v>226</v>
      </c>
      <c r="D107" s="153" t="s">
        <v>291</v>
      </c>
      <c r="E107" s="153">
        <v>1053809198</v>
      </c>
      <c r="F107" s="160" t="s">
        <v>267</v>
      </c>
      <c r="G107" s="160" t="s">
        <v>199</v>
      </c>
      <c r="H107" s="161">
        <v>41481</v>
      </c>
      <c r="I107" s="162" t="s">
        <v>292</v>
      </c>
      <c r="J107" s="155" t="s">
        <v>293</v>
      </c>
      <c r="K107" s="155" t="s">
        <v>294</v>
      </c>
      <c r="L107" s="155" t="s">
        <v>295</v>
      </c>
      <c r="M107" s="162" t="s">
        <v>122</v>
      </c>
      <c r="N107" s="162" t="s">
        <v>122</v>
      </c>
      <c r="O107" s="162" t="s">
        <v>122</v>
      </c>
      <c r="P107" s="207"/>
      <c r="Q107" s="208"/>
    </row>
    <row r="108" spans="1:17" s="156" customFormat="1" ht="409.5" x14ac:dyDescent="0.25">
      <c r="B108" s="165" t="s">
        <v>286</v>
      </c>
      <c r="C108" s="152" t="s">
        <v>226</v>
      </c>
      <c r="D108" s="153" t="s">
        <v>296</v>
      </c>
      <c r="E108" s="153">
        <v>30326786</v>
      </c>
      <c r="F108" s="160" t="s">
        <v>267</v>
      </c>
      <c r="G108" s="160" t="s">
        <v>199</v>
      </c>
      <c r="H108" s="161">
        <v>36035</v>
      </c>
      <c r="I108" s="162" t="s">
        <v>297</v>
      </c>
      <c r="J108" s="155" t="s">
        <v>298</v>
      </c>
      <c r="K108" s="155" t="s">
        <v>299</v>
      </c>
      <c r="L108" s="155" t="s">
        <v>300</v>
      </c>
      <c r="M108" s="162" t="s">
        <v>122</v>
      </c>
      <c r="N108" s="162" t="s">
        <v>122</v>
      </c>
      <c r="O108" s="162" t="s">
        <v>122</v>
      </c>
      <c r="P108" s="207"/>
      <c r="Q108" s="208"/>
    </row>
    <row r="109" spans="1:17" s="156" customFormat="1" ht="225" x14ac:dyDescent="0.25">
      <c r="B109" s="165" t="s">
        <v>286</v>
      </c>
      <c r="C109" s="152" t="s">
        <v>226</v>
      </c>
      <c r="D109" s="153" t="s">
        <v>301</v>
      </c>
      <c r="E109" s="153">
        <v>25060371</v>
      </c>
      <c r="F109" s="166" t="s">
        <v>233</v>
      </c>
      <c r="G109" s="160" t="s">
        <v>199</v>
      </c>
      <c r="H109" s="161">
        <v>36029</v>
      </c>
      <c r="I109" s="162"/>
      <c r="J109" s="155" t="s">
        <v>302</v>
      </c>
      <c r="K109" s="155" t="s">
        <v>303</v>
      </c>
      <c r="L109" s="155" t="s">
        <v>304</v>
      </c>
      <c r="M109" s="162" t="s">
        <v>122</v>
      </c>
      <c r="N109" s="162" t="s">
        <v>122</v>
      </c>
      <c r="O109" s="162" t="s">
        <v>122</v>
      </c>
      <c r="P109" s="207"/>
      <c r="Q109" s="208"/>
    </row>
    <row r="110" spans="1:17" s="156" customFormat="1" ht="116.25" customHeight="1" x14ac:dyDescent="0.25">
      <c r="B110" s="165" t="s">
        <v>286</v>
      </c>
      <c r="C110" s="152" t="s">
        <v>226</v>
      </c>
      <c r="D110" s="153" t="s">
        <v>305</v>
      </c>
      <c r="E110" s="153">
        <v>1053769791</v>
      </c>
      <c r="F110" s="160" t="s">
        <v>267</v>
      </c>
      <c r="G110" s="160" t="s">
        <v>199</v>
      </c>
      <c r="H110" s="161">
        <v>40522</v>
      </c>
      <c r="I110" s="162"/>
      <c r="J110" s="155" t="s">
        <v>306</v>
      </c>
      <c r="K110" s="155" t="s">
        <v>307</v>
      </c>
      <c r="L110" s="155" t="s">
        <v>308</v>
      </c>
      <c r="M110" s="162" t="s">
        <v>122</v>
      </c>
      <c r="N110" s="162" t="s">
        <v>122</v>
      </c>
      <c r="O110" s="162" t="s">
        <v>122</v>
      </c>
      <c r="P110" s="209"/>
      <c r="Q110" s="210"/>
    </row>
    <row r="111" spans="1:17" s="156" customFormat="1" ht="60" x14ac:dyDescent="0.25">
      <c r="B111" s="165" t="s">
        <v>286</v>
      </c>
      <c r="C111" s="152" t="s">
        <v>226</v>
      </c>
      <c r="D111" s="153" t="s">
        <v>309</v>
      </c>
      <c r="E111" s="153">
        <v>24335231</v>
      </c>
      <c r="F111" s="160" t="s">
        <v>267</v>
      </c>
      <c r="G111" s="160" t="s">
        <v>199</v>
      </c>
      <c r="H111" s="161">
        <v>40522</v>
      </c>
      <c r="I111" s="162" t="s">
        <v>310</v>
      </c>
      <c r="J111" s="155" t="s">
        <v>259</v>
      </c>
      <c r="K111" s="155" t="s">
        <v>311</v>
      </c>
      <c r="L111" s="155" t="s">
        <v>312</v>
      </c>
      <c r="M111" s="162" t="s">
        <v>122</v>
      </c>
      <c r="N111" s="162" t="s">
        <v>122</v>
      </c>
      <c r="O111" s="162" t="s">
        <v>122</v>
      </c>
      <c r="P111" s="207"/>
      <c r="Q111" s="208"/>
    </row>
    <row r="112" spans="1:17" s="156" customFormat="1" ht="90" x14ac:dyDescent="0.25">
      <c r="B112" s="165" t="s">
        <v>286</v>
      </c>
      <c r="C112" s="152" t="s">
        <v>226</v>
      </c>
      <c r="D112" s="153" t="s">
        <v>313</v>
      </c>
      <c r="E112" s="153">
        <v>24337303</v>
      </c>
      <c r="F112" s="166" t="s">
        <v>233</v>
      </c>
      <c r="G112" s="160" t="s">
        <v>199</v>
      </c>
      <c r="H112" s="161">
        <v>41117</v>
      </c>
      <c r="I112" s="162"/>
      <c r="J112" s="155" t="s">
        <v>314</v>
      </c>
      <c r="K112" s="155" t="s">
        <v>315</v>
      </c>
      <c r="L112" s="155" t="s">
        <v>316</v>
      </c>
      <c r="M112" s="162" t="s">
        <v>122</v>
      </c>
      <c r="N112" s="162" t="s">
        <v>122</v>
      </c>
      <c r="O112" s="162" t="s">
        <v>122</v>
      </c>
      <c r="P112" s="207"/>
      <c r="Q112" s="208"/>
    </row>
    <row r="113" spans="2:17" s="156" customFormat="1" ht="75" x14ac:dyDescent="0.25">
      <c r="B113" s="165" t="s">
        <v>286</v>
      </c>
      <c r="C113" s="152" t="s">
        <v>226</v>
      </c>
      <c r="D113" s="153" t="s">
        <v>317</v>
      </c>
      <c r="E113" s="153">
        <v>24335333</v>
      </c>
      <c r="F113" s="160" t="s">
        <v>267</v>
      </c>
      <c r="G113" s="160" t="s">
        <v>199</v>
      </c>
      <c r="H113" s="161">
        <v>40522</v>
      </c>
      <c r="I113" s="162" t="s">
        <v>318</v>
      </c>
      <c r="J113" s="155" t="s">
        <v>319</v>
      </c>
      <c r="K113" s="155" t="s">
        <v>320</v>
      </c>
      <c r="L113" s="155" t="s">
        <v>321</v>
      </c>
      <c r="M113" s="162" t="s">
        <v>122</v>
      </c>
      <c r="N113" s="162" t="s">
        <v>122</v>
      </c>
      <c r="O113" s="162" t="s">
        <v>122</v>
      </c>
      <c r="P113" s="207"/>
      <c r="Q113" s="208"/>
    </row>
    <row r="114" spans="2:17" s="156" customFormat="1" ht="210" x14ac:dyDescent="0.25">
      <c r="B114" s="165" t="s">
        <v>286</v>
      </c>
      <c r="C114" s="152" t="s">
        <v>226</v>
      </c>
      <c r="D114" s="153" t="s">
        <v>322</v>
      </c>
      <c r="E114" s="153">
        <v>24348029</v>
      </c>
      <c r="F114" s="160" t="s">
        <v>281</v>
      </c>
      <c r="G114" s="160" t="s">
        <v>248</v>
      </c>
      <c r="H114" s="161">
        <v>39598</v>
      </c>
      <c r="I114" s="162" t="s">
        <v>323</v>
      </c>
      <c r="J114" s="155" t="s">
        <v>324</v>
      </c>
      <c r="K114" s="155" t="s">
        <v>325</v>
      </c>
      <c r="L114" s="155" t="s">
        <v>326</v>
      </c>
      <c r="M114" s="162" t="s">
        <v>122</v>
      </c>
      <c r="N114" s="162" t="s">
        <v>122</v>
      </c>
      <c r="O114" s="162" t="s">
        <v>122</v>
      </c>
      <c r="P114" s="207"/>
      <c r="Q114" s="208"/>
    </row>
    <row r="116" spans="2:17" ht="15.75" thickBot="1" x14ac:dyDescent="0.3"/>
    <row r="117" spans="2:17" ht="27" thickBot="1" x14ac:dyDescent="0.3">
      <c r="B117" s="217" t="s">
        <v>44</v>
      </c>
      <c r="C117" s="218"/>
      <c r="D117" s="218"/>
      <c r="E117" s="218"/>
      <c r="F117" s="218"/>
      <c r="G117" s="218"/>
      <c r="H117" s="218"/>
      <c r="I117" s="218"/>
      <c r="J117" s="218"/>
      <c r="K117" s="218"/>
      <c r="L117" s="218"/>
      <c r="M117" s="218"/>
      <c r="N117" s="219"/>
    </row>
    <row r="120" spans="2:17" ht="46.15" customHeight="1" x14ac:dyDescent="0.25">
      <c r="B120" s="42" t="s">
        <v>33</v>
      </c>
      <c r="C120" s="42" t="s">
        <v>45</v>
      </c>
      <c r="D120" s="220" t="s">
        <v>3</v>
      </c>
      <c r="E120" s="222"/>
    </row>
    <row r="121" spans="2:17" ht="46.9" customHeight="1" x14ac:dyDescent="0.25">
      <c r="B121" s="43" t="s">
        <v>112</v>
      </c>
      <c r="C121" s="137" t="s">
        <v>122</v>
      </c>
      <c r="D121" s="238"/>
      <c r="E121" s="238"/>
    </row>
    <row r="124" spans="2:17" ht="26.25" x14ac:dyDescent="0.25">
      <c r="B124" s="223" t="s">
        <v>62</v>
      </c>
      <c r="C124" s="224"/>
      <c r="D124" s="224"/>
      <c r="E124" s="224"/>
      <c r="F124" s="224"/>
      <c r="G124" s="224"/>
      <c r="H124" s="224"/>
      <c r="I124" s="224"/>
      <c r="J124" s="224"/>
      <c r="K124" s="224"/>
      <c r="L124" s="224"/>
      <c r="M124" s="224"/>
      <c r="N124" s="224"/>
      <c r="O124" s="224"/>
      <c r="P124" s="224"/>
    </row>
    <row r="126" spans="2:17" ht="15.75" thickBot="1" x14ac:dyDescent="0.3"/>
    <row r="127" spans="2:17" ht="27" thickBot="1" x14ac:dyDescent="0.3">
      <c r="B127" s="217" t="s">
        <v>52</v>
      </c>
      <c r="C127" s="218"/>
      <c r="D127" s="218"/>
      <c r="E127" s="218"/>
      <c r="F127" s="218"/>
      <c r="G127" s="218"/>
      <c r="H127" s="218"/>
      <c r="I127" s="218"/>
      <c r="J127" s="218"/>
      <c r="K127" s="218"/>
      <c r="L127" s="218"/>
      <c r="M127" s="218"/>
      <c r="N127" s="219"/>
    </row>
    <row r="129" spans="1:26" ht="15.75" thickBot="1" x14ac:dyDescent="0.3">
      <c r="M129" s="40"/>
      <c r="N129" s="40"/>
    </row>
    <row r="130" spans="1:26" s="70" customFormat="1" ht="109.5" customHeight="1" x14ac:dyDescent="0.25">
      <c r="B130" s="81" t="s">
        <v>131</v>
      </c>
      <c r="C130" s="81" t="s">
        <v>132</v>
      </c>
      <c r="D130" s="81" t="s">
        <v>133</v>
      </c>
      <c r="E130" s="81" t="s">
        <v>43</v>
      </c>
      <c r="F130" s="81" t="s">
        <v>22</v>
      </c>
      <c r="G130" s="81" t="s">
        <v>92</v>
      </c>
      <c r="H130" s="81" t="s">
        <v>17</v>
      </c>
      <c r="I130" s="81" t="s">
        <v>10</v>
      </c>
      <c r="J130" s="81" t="s">
        <v>31</v>
      </c>
      <c r="K130" s="81" t="s">
        <v>59</v>
      </c>
      <c r="L130" s="81" t="s">
        <v>20</v>
      </c>
      <c r="M130" s="66" t="s">
        <v>26</v>
      </c>
      <c r="N130" s="81" t="s">
        <v>134</v>
      </c>
      <c r="O130" s="81" t="s">
        <v>36</v>
      </c>
      <c r="P130" s="82" t="s">
        <v>11</v>
      </c>
      <c r="Q130" s="82" t="s">
        <v>19</v>
      </c>
    </row>
    <row r="131" spans="1:26" s="76" customFormat="1" ht="85.5" x14ac:dyDescent="0.25">
      <c r="A131" s="31">
        <v>1</v>
      </c>
      <c r="B131" s="167" t="s">
        <v>186</v>
      </c>
      <c r="C131" s="167" t="s">
        <v>186</v>
      </c>
      <c r="D131" s="78" t="s">
        <v>190</v>
      </c>
      <c r="E131" s="72" t="s">
        <v>327</v>
      </c>
      <c r="F131" s="73" t="s">
        <v>122</v>
      </c>
      <c r="G131" s="114"/>
      <c r="H131" s="80">
        <v>40932</v>
      </c>
      <c r="I131" s="74">
        <v>41274</v>
      </c>
      <c r="J131" s="74" t="s">
        <v>123</v>
      </c>
      <c r="K131" s="65">
        <v>11.26</v>
      </c>
      <c r="L131" s="65">
        <v>0</v>
      </c>
      <c r="M131" s="65">
        <f>588*12</f>
        <v>7056</v>
      </c>
      <c r="N131" s="65"/>
      <c r="O131" s="15">
        <v>4323709294</v>
      </c>
      <c r="P131" s="15">
        <v>2567</v>
      </c>
      <c r="Q131" s="115"/>
      <c r="R131" s="75"/>
      <c r="S131" s="75"/>
      <c r="T131" s="75"/>
      <c r="U131" s="75"/>
      <c r="V131" s="75"/>
      <c r="W131" s="75"/>
      <c r="X131" s="75"/>
      <c r="Y131" s="75"/>
      <c r="Z131" s="75"/>
    </row>
    <row r="132" spans="1:26" s="76" customFormat="1" ht="85.5" x14ac:dyDescent="0.25">
      <c r="A132" s="31">
        <f>+A131+1</f>
        <v>2</v>
      </c>
      <c r="B132" s="167" t="s">
        <v>186</v>
      </c>
      <c r="C132" s="167" t="s">
        <v>186</v>
      </c>
      <c r="D132" s="78" t="s">
        <v>190</v>
      </c>
      <c r="E132" s="72" t="s">
        <v>328</v>
      </c>
      <c r="F132" s="73" t="s">
        <v>122</v>
      </c>
      <c r="G132" s="73"/>
      <c r="H132" s="80">
        <v>40567</v>
      </c>
      <c r="I132" s="74">
        <v>40908</v>
      </c>
      <c r="J132" s="74" t="s">
        <v>123</v>
      </c>
      <c r="K132" s="65">
        <v>11.26</v>
      </c>
      <c r="L132" s="65">
        <v>0</v>
      </c>
      <c r="M132" s="65">
        <f>584*12</f>
        <v>7008</v>
      </c>
      <c r="N132" s="65"/>
      <c r="O132" s="15">
        <v>4677805612</v>
      </c>
      <c r="P132" s="15">
        <v>2570</v>
      </c>
      <c r="Q132" s="115"/>
      <c r="R132" s="75"/>
      <c r="S132" s="75"/>
      <c r="T132" s="75"/>
      <c r="U132" s="75"/>
      <c r="V132" s="75"/>
      <c r="W132" s="75"/>
      <c r="X132" s="75"/>
      <c r="Y132" s="75"/>
      <c r="Z132" s="75"/>
    </row>
    <row r="133" spans="1:26" s="76" customFormat="1" x14ac:dyDescent="0.25">
      <c r="A133" s="31">
        <f t="shared" ref="A133:A138" si="3">+A132+1</f>
        <v>3</v>
      </c>
      <c r="B133" s="77"/>
      <c r="C133" s="78"/>
      <c r="D133" s="77"/>
      <c r="E133" s="72"/>
      <c r="F133" s="73"/>
      <c r="G133" s="73"/>
      <c r="H133" s="73"/>
      <c r="I133" s="74"/>
      <c r="J133" s="74"/>
      <c r="K133" s="74"/>
      <c r="L133" s="74"/>
      <c r="M133" s="65"/>
      <c r="N133" s="65"/>
      <c r="O133" s="15"/>
      <c r="P133" s="15"/>
      <c r="Q133" s="115"/>
      <c r="R133" s="75"/>
      <c r="S133" s="75"/>
      <c r="T133" s="75"/>
      <c r="U133" s="75"/>
      <c r="V133" s="75"/>
      <c r="W133" s="75"/>
      <c r="X133" s="75"/>
      <c r="Y133" s="75"/>
      <c r="Z133" s="75"/>
    </row>
    <row r="134" spans="1:26" s="76" customFormat="1" x14ac:dyDescent="0.25">
      <c r="A134" s="31">
        <f t="shared" si="3"/>
        <v>4</v>
      </c>
      <c r="B134" s="77"/>
      <c r="C134" s="78"/>
      <c r="D134" s="77"/>
      <c r="E134" s="72"/>
      <c r="F134" s="73"/>
      <c r="G134" s="73"/>
      <c r="H134" s="73"/>
      <c r="I134" s="74"/>
      <c r="J134" s="74"/>
      <c r="K134" s="74"/>
      <c r="L134" s="74"/>
      <c r="M134" s="65"/>
      <c r="N134" s="65"/>
      <c r="O134" s="15"/>
      <c r="P134" s="15"/>
      <c r="Q134" s="115"/>
      <c r="R134" s="75"/>
      <c r="S134" s="75"/>
      <c r="T134" s="75"/>
      <c r="U134" s="75"/>
      <c r="V134" s="75"/>
      <c r="W134" s="75"/>
      <c r="X134" s="75"/>
      <c r="Y134" s="75"/>
      <c r="Z134" s="75"/>
    </row>
    <row r="135" spans="1:26" s="76" customFormat="1" x14ac:dyDescent="0.25">
      <c r="A135" s="31">
        <f t="shared" si="3"/>
        <v>5</v>
      </c>
      <c r="B135" s="77"/>
      <c r="C135" s="78"/>
      <c r="D135" s="77"/>
      <c r="E135" s="72"/>
      <c r="F135" s="73"/>
      <c r="G135" s="73"/>
      <c r="H135" s="73"/>
      <c r="I135" s="74"/>
      <c r="J135" s="74"/>
      <c r="K135" s="74"/>
      <c r="L135" s="74"/>
      <c r="M135" s="65"/>
      <c r="N135" s="65"/>
      <c r="O135" s="15"/>
      <c r="P135" s="15"/>
      <c r="Q135" s="115"/>
      <c r="R135" s="75"/>
      <c r="S135" s="75"/>
      <c r="T135" s="75"/>
      <c r="U135" s="75"/>
      <c r="V135" s="75"/>
      <c r="W135" s="75"/>
      <c r="X135" s="75"/>
      <c r="Y135" s="75"/>
      <c r="Z135" s="75"/>
    </row>
    <row r="136" spans="1:26" s="76" customFormat="1" x14ac:dyDescent="0.25">
      <c r="A136" s="31">
        <f t="shared" si="3"/>
        <v>6</v>
      </c>
      <c r="B136" s="77"/>
      <c r="C136" s="78"/>
      <c r="D136" s="77"/>
      <c r="E136" s="72"/>
      <c r="F136" s="73"/>
      <c r="G136" s="73"/>
      <c r="H136" s="73"/>
      <c r="I136" s="74"/>
      <c r="J136" s="74"/>
      <c r="K136" s="74"/>
      <c r="L136" s="74"/>
      <c r="M136" s="65"/>
      <c r="N136" s="65"/>
      <c r="O136" s="15"/>
      <c r="P136" s="15"/>
      <c r="Q136" s="115"/>
      <c r="R136" s="75"/>
      <c r="S136" s="75"/>
      <c r="T136" s="75"/>
      <c r="U136" s="75"/>
      <c r="V136" s="75"/>
      <c r="W136" s="75"/>
      <c r="X136" s="75"/>
      <c r="Y136" s="75"/>
      <c r="Z136" s="75"/>
    </row>
    <row r="137" spans="1:26" s="76" customFormat="1" x14ac:dyDescent="0.25">
      <c r="A137" s="31">
        <f t="shared" si="3"/>
        <v>7</v>
      </c>
      <c r="B137" s="77"/>
      <c r="C137" s="78"/>
      <c r="D137" s="77"/>
      <c r="E137" s="72"/>
      <c r="F137" s="73"/>
      <c r="G137" s="73"/>
      <c r="H137" s="73"/>
      <c r="I137" s="74"/>
      <c r="J137" s="74"/>
      <c r="K137" s="74"/>
      <c r="L137" s="74"/>
      <c r="M137" s="65"/>
      <c r="N137" s="65"/>
      <c r="O137" s="15"/>
      <c r="P137" s="15"/>
      <c r="Q137" s="115"/>
      <c r="R137" s="75"/>
      <c r="S137" s="75"/>
      <c r="T137" s="75"/>
      <c r="U137" s="75"/>
      <c r="V137" s="75"/>
      <c r="W137" s="75"/>
      <c r="X137" s="75"/>
      <c r="Y137" s="75"/>
      <c r="Z137" s="75"/>
    </row>
    <row r="138" spans="1:26" s="76" customFormat="1" x14ac:dyDescent="0.25">
      <c r="A138" s="31">
        <f t="shared" si="3"/>
        <v>8</v>
      </c>
      <c r="B138" s="77"/>
      <c r="C138" s="78"/>
      <c r="D138" s="77"/>
      <c r="E138" s="72"/>
      <c r="F138" s="73"/>
      <c r="G138" s="73"/>
      <c r="H138" s="73"/>
      <c r="I138" s="74"/>
      <c r="J138" s="74"/>
      <c r="K138" s="74"/>
      <c r="L138" s="74"/>
      <c r="M138" s="65"/>
      <c r="N138" s="65"/>
      <c r="O138" s="15"/>
      <c r="P138" s="15"/>
      <c r="Q138" s="115"/>
      <c r="R138" s="75"/>
      <c r="S138" s="75"/>
      <c r="T138" s="75"/>
      <c r="U138" s="75"/>
      <c r="V138" s="75"/>
      <c r="W138" s="75"/>
      <c r="X138" s="75"/>
      <c r="Y138" s="75"/>
      <c r="Z138" s="75"/>
    </row>
    <row r="139" spans="1:26" s="76" customFormat="1" x14ac:dyDescent="0.25">
      <c r="A139" s="31"/>
      <c r="B139" s="32" t="s">
        <v>16</v>
      </c>
      <c r="C139" s="78"/>
      <c r="D139" s="77"/>
      <c r="E139" s="72"/>
      <c r="F139" s="73"/>
      <c r="G139" s="73"/>
      <c r="H139" s="73"/>
      <c r="I139" s="74"/>
      <c r="J139" s="74"/>
      <c r="K139" s="79">
        <f t="shared" ref="K139:N139" si="4">SUM(K131:K138)</f>
        <v>22.52</v>
      </c>
      <c r="L139" s="79">
        <f t="shared" si="4"/>
        <v>0</v>
      </c>
      <c r="M139" s="113">
        <f t="shared" si="4"/>
        <v>14064</v>
      </c>
      <c r="N139" s="79">
        <f t="shared" si="4"/>
        <v>0</v>
      </c>
      <c r="O139" s="15"/>
      <c r="P139" s="15"/>
      <c r="Q139" s="116"/>
    </row>
    <row r="140" spans="1:26" x14ac:dyDescent="0.25">
      <c r="B140" s="16"/>
      <c r="C140" s="16"/>
      <c r="D140" s="16"/>
      <c r="E140" s="17"/>
      <c r="F140" s="16"/>
      <c r="G140" s="16"/>
      <c r="H140" s="16"/>
      <c r="I140" s="16"/>
      <c r="J140" s="16"/>
      <c r="K140" s="16"/>
      <c r="L140" s="16"/>
      <c r="M140" s="16"/>
      <c r="N140" s="16"/>
      <c r="O140" s="16"/>
      <c r="P140" s="16"/>
    </row>
    <row r="141" spans="1:26" ht="18.75" x14ac:dyDescent="0.25">
      <c r="B141" s="36" t="s">
        <v>32</v>
      </c>
      <c r="C141" s="46">
        <f>+K139</f>
        <v>22.52</v>
      </c>
      <c r="H141" s="18"/>
      <c r="I141" s="18"/>
      <c r="J141" s="18"/>
      <c r="K141" s="18"/>
      <c r="L141" s="18"/>
      <c r="M141" s="18"/>
      <c r="N141" s="16"/>
      <c r="O141" s="16"/>
      <c r="P141" s="16"/>
    </row>
    <row r="143" spans="1:26" ht="15.75" thickBot="1" x14ac:dyDescent="0.3"/>
    <row r="144" spans="1:26" ht="37.15" customHeight="1" thickBot="1" x14ac:dyDescent="0.3">
      <c r="B144" s="48" t="s">
        <v>47</v>
      </c>
      <c r="C144" s="49" t="s">
        <v>48</v>
      </c>
      <c r="D144" s="48" t="s">
        <v>49</v>
      </c>
      <c r="E144" s="49" t="s">
        <v>53</v>
      </c>
    </row>
    <row r="145" spans="2:17" ht="41.45" customHeight="1" x14ac:dyDescent="0.25">
      <c r="B145" s="41" t="s">
        <v>113</v>
      </c>
      <c r="C145" s="44">
        <v>20</v>
      </c>
      <c r="D145" s="44">
        <v>0</v>
      </c>
      <c r="E145" s="241">
        <f>+D145+D146+D147</f>
        <v>40</v>
      </c>
    </row>
    <row r="146" spans="2:17" x14ac:dyDescent="0.25">
      <c r="B146" s="41" t="s">
        <v>114</v>
      </c>
      <c r="C146" s="34">
        <v>30</v>
      </c>
      <c r="D146" s="137">
        <v>0</v>
      </c>
      <c r="E146" s="242"/>
    </row>
    <row r="147" spans="2:17" ht="15.75" thickBot="1" x14ac:dyDescent="0.3">
      <c r="B147" s="41" t="s">
        <v>115</v>
      </c>
      <c r="C147" s="45">
        <v>40</v>
      </c>
      <c r="D147" s="45">
        <v>40</v>
      </c>
      <c r="E147" s="243"/>
    </row>
    <row r="149" spans="2:17" ht="15.75" thickBot="1" x14ac:dyDescent="0.3"/>
    <row r="150" spans="2:17" ht="27" thickBot="1" x14ac:dyDescent="0.3">
      <c r="B150" s="217" t="s">
        <v>50</v>
      </c>
      <c r="C150" s="218"/>
      <c r="D150" s="218"/>
      <c r="E150" s="218"/>
      <c r="F150" s="218"/>
      <c r="G150" s="218"/>
      <c r="H150" s="218"/>
      <c r="I150" s="218"/>
      <c r="J150" s="218"/>
      <c r="K150" s="218"/>
      <c r="L150" s="218"/>
      <c r="M150" s="218"/>
      <c r="N150" s="219"/>
    </row>
    <row r="152" spans="2:17" ht="76.5" customHeight="1" x14ac:dyDescent="0.25">
      <c r="B152" s="83" t="s">
        <v>0</v>
      </c>
      <c r="C152" s="83" t="s">
        <v>39</v>
      </c>
      <c r="D152" s="83" t="s">
        <v>40</v>
      </c>
      <c r="E152" s="83" t="s">
        <v>105</v>
      </c>
      <c r="F152" s="83" t="s">
        <v>107</v>
      </c>
      <c r="G152" s="83" t="s">
        <v>108</v>
      </c>
      <c r="H152" s="83" t="s">
        <v>109</v>
      </c>
      <c r="I152" s="83" t="s">
        <v>106</v>
      </c>
      <c r="J152" s="220" t="s">
        <v>110</v>
      </c>
      <c r="K152" s="221"/>
      <c r="L152" s="222"/>
      <c r="M152" s="83" t="s">
        <v>111</v>
      </c>
      <c r="N152" s="83" t="s">
        <v>41</v>
      </c>
      <c r="O152" s="83" t="s">
        <v>352</v>
      </c>
      <c r="P152" s="220" t="s">
        <v>3</v>
      </c>
      <c r="Q152" s="222"/>
    </row>
    <row r="153" spans="2:17" ht="120" x14ac:dyDescent="0.25">
      <c r="B153" s="168" t="s">
        <v>329</v>
      </c>
      <c r="C153" s="84" t="s">
        <v>330</v>
      </c>
      <c r="D153" s="84" t="s">
        <v>331</v>
      </c>
      <c r="E153" s="84">
        <v>1087986100</v>
      </c>
      <c r="F153" s="137" t="s">
        <v>281</v>
      </c>
      <c r="G153" s="84" t="s">
        <v>332</v>
      </c>
      <c r="H153" s="169">
        <v>39802</v>
      </c>
      <c r="I153" s="150"/>
      <c r="J153" s="168" t="s">
        <v>333</v>
      </c>
      <c r="K153" s="146" t="s">
        <v>334</v>
      </c>
      <c r="L153" s="146" t="s">
        <v>335</v>
      </c>
      <c r="M153" s="137" t="s">
        <v>122</v>
      </c>
      <c r="N153" s="137" t="s">
        <v>122</v>
      </c>
      <c r="O153" s="137" t="s">
        <v>122</v>
      </c>
      <c r="P153" s="244"/>
      <c r="Q153" s="244"/>
    </row>
    <row r="154" spans="2:17" ht="75" x14ac:dyDescent="0.25">
      <c r="B154" s="168" t="s">
        <v>329</v>
      </c>
      <c r="C154" s="84" t="s">
        <v>330</v>
      </c>
      <c r="D154" s="84" t="s">
        <v>336</v>
      </c>
      <c r="E154" s="84">
        <v>42125492</v>
      </c>
      <c r="F154" s="47" t="s">
        <v>337</v>
      </c>
      <c r="G154" s="84" t="s">
        <v>338</v>
      </c>
      <c r="H154" s="169">
        <v>40865</v>
      </c>
      <c r="I154" s="150"/>
      <c r="J154" s="170" t="s">
        <v>259</v>
      </c>
      <c r="K154" s="146" t="s">
        <v>339</v>
      </c>
      <c r="L154" s="150" t="s">
        <v>340</v>
      </c>
      <c r="M154" s="137" t="s">
        <v>122</v>
      </c>
      <c r="N154" s="137" t="s">
        <v>122</v>
      </c>
      <c r="O154" s="137" t="s">
        <v>122</v>
      </c>
      <c r="P154" s="244"/>
      <c r="Q154" s="244"/>
    </row>
    <row r="155" spans="2:17" ht="120" x14ac:dyDescent="0.25">
      <c r="B155" s="168" t="s">
        <v>119</v>
      </c>
      <c r="C155" s="84" t="s">
        <v>330</v>
      </c>
      <c r="D155" s="84" t="s">
        <v>341</v>
      </c>
      <c r="E155" s="84">
        <v>29186422</v>
      </c>
      <c r="F155" s="47" t="s">
        <v>342</v>
      </c>
      <c r="G155" s="84" t="s">
        <v>199</v>
      </c>
      <c r="H155" s="169">
        <v>37316</v>
      </c>
      <c r="I155" s="84"/>
      <c r="J155" s="43" t="s">
        <v>343</v>
      </c>
      <c r="K155" s="43" t="s">
        <v>344</v>
      </c>
      <c r="L155" s="43" t="s">
        <v>345</v>
      </c>
      <c r="M155" s="137" t="s">
        <v>122</v>
      </c>
      <c r="N155" s="137" t="s">
        <v>122</v>
      </c>
      <c r="O155" s="137" t="s">
        <v>122</v>
      </c>
      <c r="P155" s="238"/>
      <c r="Q155" s="238"/>
    </row>
    <row r="156" spans="2:17" ht="60" x14ac:dyDescent="0.25">
      <c r="B156" s="168" t="s">
        <v>355</v>
      </c>
      <c r="C156" s="84" t="s">
        <v>330</v>
      </c>
      <c r="D156" s="84" t="s">
        <v>346</v>
      </c>
      <c r="E156" s="84">
        <v>30338442</v>
      </c>
      <c r="F156" s="47" t="s">
        <v>347</v>
      </c>
      <c r="G156" s="84" t="s">
        <v>199</v>
      </c>
      <c r="H156" s="169">
        <v>37463</v>
      </c>
      <c r="I156" s="84"/>
      <c r="J156" s="43" t="s">
        <v>348</v>
      </c>
      <c r="K156" s="43" t="s">
        <v>349</v>
      </c>
      <c r="L156" s="43" t="s">
        <v>350</v>
      </c>
      <c r="M156" s="137" t="s">
        <v>122</v>
      </c>
      <c r="N156" s="137" t="s">
        <v>122</v>
      </c>
      <c r="O156" s="137" t="s">
        <v>122</v>
      </c>
      <c r="P156" s="238"/>
      <c r="Q156" s="238"/>
    </row>
    <row r="157" spans="2:17" ht="60" x14ac:dyDescent="0.25">
      <c r="B157" s="1" t="s">
        <v>354</v>
      </c>
      <c r="C157" s="172" t="s">
        <v>356</v>
      </c>
      <c r="D157" s="173" t="s">
        <v>357</v>
      </c>
      <c r="E157" s="84">
        <v>30232548</v>
      </c>
      <c r="F157" s="84" t="s">
        <v>358</v>
      </c>
      <c r="G157" s="84" t="s">
        <v>199</v>
      </c>
      <c r="H157" s="169"/>
      <c r="I157" s="84" t="s">
        <v>359</v>
      </c>
      <c r="J157" s="84" t="s">
        <v>234</v>
      </c>
      <c r="K157" s="43" t="s">
        <v>360</v>
      </c>
      <c r="L157" s="43" t="s">
        <v>361</v>
      </c>
      <c r="M157" s="84" t="s">
        <v>122</v>
      </c>
      <c r="N157" s="84" t="s">
        <v>122</v>
      </c>
      <c r="O157" s="84" t="s">
        <v>122</v>
      </c>
      <c r="P157" s="213"/>
      <c r="Q157" s="214"/>
    </row>
    <row r="158" spans="2:17" x14ac:dyDescent="0.25">
      <c r="C158" s="173"/>
      <c r="D158" s="173"/>
      <c r="E158" s="84"/>
      <c r="F158" s="84"/>
      <c r="G158" s="84"/>
      <c r="H158" s="84"/>
      <c r="I158" s="84"/>
      <c r="J158" s="84"/>
      <c r="K158" s="84"/>
      <c r="L158" s="84"/>
      <c r="M158" s="84"/>
      <c r="N158" s="84"/>
      <c r="O158" s="84"/>
      <c r="P158" s="84"/>
      <c r="Q158" s="84"/>
    </row>
    <row r="160" spans="2:17" ht="54" customHeight="1" x14ac:dyDescent="0.25">
      <c r="B160" s="86" t="s">
        <v>33</v>
      </c>
      <c r="C160" s="86" t="s">
        <v>47</v>
      </c>
      <c r="D160" s="83" t="s">
        <v>48</v>
      </c>
      <c r="E160" s="86" t="s">
        <v>49</v>
      </c>
      <c r="F160" s="83" t="s">
        <v>54</v>
      </c>
      <c r="G160" s="171"/>
    </row>
    <row r="161" spans="2:7" ht="120.75" customHeight="1" x14ac:dyDescent="0.25">
      <c r="B161" s="239" t="s">
        <v>51</v>
      </c>
      <c r="C161" s="136" t="s">
        <v>116</v>
      </c>
      <c r="D161" s="137">
        <v>25</v>
      </c>
      <c r="E161" s="137">
        <v>25</v>
      </c>
      <c r="F161" s="240">
        <f>+E161+E162+E163</f>
        <v>60</v>
      </c>
      <c r="G161" s="59"/>
    </row>
    <row r="162" spans="2:7" ht="106.5" customHeight="1" x14ac:dyDescent="0.25">
      <c r="B162" s="239"/>
      <c r="C162" s="136" t="s">
        <v>117</v>
      </c>
      <c r="D162" s="47">
        <v>25</v>
      </c>
      <c r="E162" s="137">
        <v>25</v>
      </c>
      <c r="F162" s="240"/>
      <c r="G162" s="59"/>
    </row>
    <row r="163" spans="2:7" ht="81" customHeight="1" x14ac:dyDescent="0.25">
      <c r="B163" s="239"/>
      <c r="C163" s="136" t="s">
        <v>118</v>
      </c>
      <c r="D163" s="137">
        <v>10</v>
      </c>
      <c r="E163" s="137">
        <v>10</v>
      </c>
      <c r="F163" s="240"/>
      <c r="G163" s="59"/>
    </row>
    <row r="164" spans="2:7" x14ac:dyDescent="0.25">
      <c r="C164" s="67"/>
    </row>
    <row r="167" spans="2:7" x14ac:dyDescent="0.25">
      <c r="B167" s="85" t="s">
        <v>55</v>
      </c>
    </row>
    <row r="170" spans="2:7" x14ac:dyDescent="0.25">
      <c r="B170" s="87" t="s">
        <v>33</v>
      </c>
      <c r="C170" s="87" t="s">
        <v>56</v>
      </c>
      <c r="D170" s="86" t="s">
        <v>49</v>
      </c>
      <c r="E170" s="86" t="s">
        <v>16</v>
      </c>
    </row>
    <row r="171" spans="2:7" ht="28.5" x14ac:dyDescent="0.25">
      <c r="B171" s="68" t="s">
        <v>57</v>
      </c>
      <c r="C171" s="69">
        <v>40</v>
      </c>
      <c r="D171" s="137">
        <f>+E145</f>
        <v>40</v>
      </c>
      <c r="E171" s="225">
        <f>+D171+D172</f>
        <v>100</v>
      </c>
    </row>
    <row r="172" spans="2:7" ht="42.75" x14ac:dyDescent="0.25">
      <c r="B172" s="68" t="s">
        <v>58</v>
      </c>
      <c r="C172" s="69">
        <v>60</v>
      </c>
      <c r="D172" s="137">
        <f>+F161</f>
        <v>60</v>
      </c>
      <c r="E172" s="226"/>
    </row>
  </sheetData>
  <sheetProtection algorithmName="SHA-512" hashValue="jfZH7M4GfH3VGpxBabzw9AV9RWLqYvOzwGups72YKGfOkDc6R7wOeRV1qXMOg22VwVC7RAptsaEIwI2GqMroMQ==" saltValue="pSrXVWOvoI20N0GmC80jtw==" spinCount="100000" sheet="1" objects="1" scenarios="1"/>
  <mergeCells count="68">
    <mergeCell ref="E171:E172"/>
    <mergeCell ref="P153:Q153"/>
    <mergeCell ref="P154:Q154"/>
    <mergeCell ref="P155:Q155"/>
    <mergeCell ref="P156:Q156"/>
    <mergeCell ref="B161:B163"/>
    <mergeCell ref="F161:F163"/>
    <mergeCell ref="B124:P124"/>
    <mergeCell ref="B127:N127"/>
    <mergeCell ref="E145:E147"/>
    <mergeCell ref="B150:N150"/>
    <mergeCell ref="J152:L152"/>
    <mergeCell ref="P152:Q152"/>
    <mergeCell ref="P157:Q157"/>
    <mergeCell ref="P113:Q113"/>
    <mergeCell ref="P114:Q114"/>
    <mergeCell ref="B117:N117"/>
    <mergeCell ref="D120:E120"/>
    <mergeCell ref="D121:E121"/>
    <mergeCell ref="P108:Q108"/>
    <mergeCell ref="P109:Q109"/>
    <mergeCell ref="P110:Q110"/>
    <mergeCell ref="P111:Q111"/>
    <mergeCell ref="P112:Q112"/>
    <mergeCell ref="P103:Q103"/>
    <mergeCell ref="P104:Q104"/>
    <mergeCell ref="P105:Q105"/>
    <mergeCell ref="P106:Q106"/>
    <mergeCell ref="P107:Q107"/>
    <mergeCell ref="B2:P2"/>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4:P74"/>
    <mergeCell ref="P94:Q94"/>
    <mergeCell ref="O69:P69"/>
    <mergeCell ref="O76:P76"/>
    <mergeCell ref="O77:P77"/>
    <mergeCell ref="O78:P78"/>
    <mergeCell ref="O79:P79"/>
    <mergeCell ref="O80:P80"/>
    <mergeCell ref="O81:P81"/>
    <mergeCell ref="O82:P82"/>
    <mergeCell ref="B88:N88"/>
    <mergeCell ref="J93:L93"/>
    <mergeCell ref="P93:Q93"/>
    <mergeCell ref="P100:Q100"/>
    <mergeCell ref="P101:Q101"/>
    <mergeCell ref="P102:Q102"/>
    <mergeCell ref="P95:Q95"/>
    <mergeCell ref="P96:Q96"/>
    <mergeCell ref="P97:Q97"/>
    <mergeCell ref="P98:Q98"/>
    <mergeCell ref="P99:Q99"/>
  </mergeCells>
  <dataValidations count="2">
    <dataValidation type="decimal" allowBlank="1" showInputMessage="1" showErrorMessage="1" sqref="WVH982907 WLL982907 C65403 IV65403 SR65403 ACN65403 AMJ65403 AWF65403 BGB65403 BPX65403 BZT65403 CJP65403 CTL65403 DDH65403 DND65403 DWZ65403 EGV65403 EQR65403 FAN65403 FKJ65403 FUF65403 GEB65403 GNX65403 GXT65403 HHP65403 HRL65403 IBH65403 ILD65403 IUZ65403 JEV65403 JOR65403 JYN65403 KIJ65403 KSF65403 LCB65403 LLX65403 LVT65403 MFP65403 MPL65403 MZH65403 NJD65403 NSZ65403 OCV65403 OMR65403 OWN65403 PGJ65403 PQF65403 QAB65403 QJX65403 QTT65403 RDP65403 RNL65403 RXH65403 SHD65403 SQZ65403 TAV65403 TKR65403 TUN65403 UEJ65403 UOF65403 UYB65403 VHX65403 VRT65403 WBP65403 WLL65403 WVH65403 C130939 IV130939 SR130939 ACN130939 AMJ130939 AWF130939 BGB130939 BPX130939 BZT130939 CJP130939 CTL130939 DDH130939 DND130939 DWZ130939 EGV130939 EQR130939 FAN130939 FKJ130939 FUF130939 GEB130939 GNX130939 GXT130939 HHP130939 HRL130939 IBH130939 ILD130939 IUZ130939 JEV130939 JOR130939 JYN130939 KIJ130939 KSF130939 LCB130939 LLX130939 LVT130939 MFP130939 MPL130939 MZH130939 NJD130939 NSZ130939 OCV130939 OMR130939 OWN130939 PGJ130939 PQF130939 QAB130939 QJX130939 QTT130939 RDP130939 RNL130939 RXH130939 SHD130939 SQZ130939 TAV130939 TKR130939 TUN130939 UEJ130939 UOF130939 UYB130939 VHX130939 VRT130939 WBP130939 WLL130939 WVH130939 C196475 IV196475 SR196475 ACN196475 AMJ196475 AWF196475 BGB196475 BPX196475 BZT196475 CJP196475 CTL196475 DDH196475 DND196475 DWZ196475 EGV196475 EQR196475 FAN196475 FKJ196475 FUF196475 GEB196475 GNX196475 GXT196475 HHP196475 HRL196475 IBH196475 ILD196475 IUZ196475 JEV196475 JOR196475 JYN196475 KIJ196475 KSF196475 LCB196475 LLX196475 LVT196475 MFP196475 MPL196475 MZH196475 NJD196475 NSZ196475 OCV196475 OMR196475 OWN196475 PGJ196475 PQF196475 QAB196475 QJX196475 QTT196475 RDP196475 RNL196475 RXH196475 SHD196475 SQZ196475 TAV196475 TKR196475 TUN196475 UEJ196475 UOF196475 UYB196475 VHX196475 VRT196475 WBP196475 WLL196475 WVH196475 C262011 IV262011 SR262011 ACN262011 AMJ262011 AWF262011 BGB262011 BPX262011 BZT262011 CJP262011 CTL262011 DDH262011 DND262011 DWZ262011 EGV262011 EQR262011 FAN262011 FKJ262011 FUF262011 GEB262011 GNX262011 GXT262011 HHP262011 HRL262011 IBH262011 ILD262011 IUZ262011 JEV262011 JOR262011 JYN262011 KIJ262011 KSF262011 LCB262011 LLX262011 LVT262011 MFP262011 MPL262011 MZH262011 NJD262011 NSZ262011 OCV262011 OMR262011 OWN262011 PGJ262011 PQF262011 QAB262011 QJX262011 QTT262011 RDP262011 RNL262011 RXH262011 SHD262011 SQZ262011 TAV262011 TKR262011 TUN262011 UEJ262011 UOF262011 UYB262011 VHX262011 VRT262011 WBP262011 WLL262011 WVH262011 C327547 IV327547 SR327547 ACN327547 AMJ327547 AWF327547 BGB327547 BPX327547 BZT327547 CJP327547 CTL327547 DDH327547 DND327547 DWZ327547 EGV327547 EQR327547 FAN327547 FKJ327547 FUF327547 GEB327547 GNX327547 GXT327547 HHP327547 HRL327547 IBH327547 ILD327547 IUZ327547 JEV327547 JOR327547 JYN327547 KIJ327547 KSF327547 LCB327547 LLX327547 LVT327547 MFP327547 MPL327547 MZH327547 NJD327547 NSZ327547 OCV327547 OMR327547 OWN327547 PGJ327547 PQF327547 QAB327547 QJX327547 QTT327547 RDP327547 RNL327547 RXH327547 SHD327547 SQZ327547 TAV327547 TKR327547 TUN327547 UEJ327547 UOF327547 UYB327547 VHX327547 VRT327547 WBP327547 WLL327547 WVH327547 C393083 IV393083 SR393083 ACN393083 AMJ393083 AWF393083 BGB393083 BPX393083 BZT393083 CJP393083 CTL393083 DDH393083 DND393083 DWZ393083 EGV393083 EQR393083 FAN393083 FKJ393083 FUF393083 GEB393083 GNX393083 GXT393083 HHP393083 HRL393083 IBH393083 ILD393083 IUZ393083 JEV393083 JOR393083 JYN393083 KIJ393083 KSF393083 LCB393083 LLX393083 LVT393083 MFP393083 MPL393083 MZH393083 NJD393083 NSZ393083 OCV393083 OMR393083 OWN393083 PGJ393083 PQF393083 QAB393083 QJX393083 QTT393083 RDP393083 RNL393083 RXH393083 SHD393083 SQZ393083 TAV393083 TKR393083 TUN393083 UEJ393083 UOF393083 UYB393083 VHX393083 VRT393083 WBP393083 WLL393083 WVH393083 C458619 IV458619 SR458619 ACN458619 AMJ458619 AWF458619 BGB458619 BPX458619 BZT458619 CJP458619 CTL458619 DDH458619 DND458619 DWZ458619 EGV458619 EQR458619 FAN458619 FKJ458619 FUF458619 GEB458619 GNX458619 GXT458619 HHP458619 HRL458619 IBH458619 ILD458619 IUZ458619 JEV458619 JOR458619 JYN458619 KIJ458619 KSF458619 LCB458619 LLX458619 LVT458619 MFP458619 MPL458619 MZH458619 NJD458619 NSZ458619 OCV458619 OMR458619 OWN458619 PGJ458619 PQF458619 QAB458619 QJX458619 QTT458619 RDP458619 RNL458619 RXH458619 SHD458619 SQZ458619 TAV458619 TKR458619 TUN458619 UEJ458619 UOF458619 UYB458619 VHX458619 VRT458619 WBP458619 WLL458619 WVH458619 C524155 IV524155 SR524155 ACN524155 AMJ524155 AWF524155 BGB524155 BPX524155 BZT524155 CJP524155 CTL524155 DDH524155 DND524155 DWZ524155 EGV524155 EQR524155 FAN524155 FKJ524155 FUF524155 GEB524155 GNX524155 GXT524155 HHP524155 HRL524155 IBH524155 ILD524155 IUZ524155 JEV524155 JOR524155 JYN524155 KIJ524155 KSF524155 LCB524155 LLX524155 LVT524155 MFP524155 MPL524155 MZH524155 NJD524155 NSZ524155 OCV524155 OMR524155 OWN524155 PGJ524155 PQF524155 QAB524155 QJX524155 QTT524155 RDP524155 RNL524155 RXH524155 SHD524155 SQZ524155 TAV524155 TKR524155 TUN524155 UEJ524155 UOF524155 UYB524155 VHX524155 VRT524155 WBP524155 WLL524155 WVH524155 C589691 IV589691 SR589691 ACN589691 AMJ589691 AWF589691 BGB589691 BPX589691 BZT589691 CJP589691 CTL589691 DDH589691 DND589691 DWZ589691 EGV589691 EQR589691 FAN589691 FKJ589691 FUF589691 GEB589691 GNX589691 GXT589691 HHP589691 HRL589691 IBH589691 ILD589691 IUZ589691 JEV589691 JOR589691 JYN589691 KIJ589691 KSF589691 LCB589691 LLX589691 LVT589691 MFP589691 MPL589691 MZH589691 NJD589691 NSZ589691 OCV589691 OMR589691 OWN589691 PGJ589691 PQF589691 QAB589691 QJX589691 QTT589691 RDP589691 RNL589691 RXH589691 SHD589691 SQZ589691 TAV589691 TKR589691 TUN589691 UEJ589691 UOF589691 UYB589691 VHX589691 VRT589691 WBP589691 WLL589691 WVH589691 C655227 IV655227 SR655227 ACN655227 AMJ655227 AWF655227 BGB655227 BPX655227 BZT655227 CJP655227 CTL655227 DDH655227 DND655227 DWZ655227 EGV655227 EQR655227 FAN655227 FKJ655227 FUF655227 GEB655227 GNX655227 GXT655227 HHP655227 HRL655227 IBH655227 ILD655227 IUZ655227 JEV655227 JOR655227 JYN655227 KIJ655227 KSF655227 LCB655227 LLX655227 LVT655227 MFP655227 MPL655227 MZH655227 NJD655227 NSZ655227 OCV655227 OMR655227 OWN655227 PGJ655227 PQF655227 QAB655227 QJX655227 QTT655227 RDP655227 RNL655227 RXH655227 SHD655227 SQZ655227 TAV655227 TKR655227 TUN655227 UEJ655227 UOF655227 UYB655227 VHX655227 VRT655227 WBP655227 WLL655227 WVH655227 C720763 IV720763 SR720763 ACN720763 AMJ720763 AWF720763 BGB720763 BPX720763 BZT720763 CJP720763 CTL720763 DDH720763 DND720763 DWZ720763 EGV720763 EQR720763 FAN720763 FKJ720763 FUF720763 GEB720763 GNX720763 GXT720763 HHP720763 HRL720763 IBH720763 ILD720763 IUZ720763 JEV720763 JOR720763 JYN720763 KIJ720763 KSF720763 LCB720763 LLX720763 LVT720763 MFP720763 MPL720763 MZH720763 NJD720763 NSZ720763 OCV720763 OMR720763 OWN720763 PGJ720763 PQF720763 QAB720763 QJX720763 QTT720763 RDP720763 RNL720763 RXH720763 SHD720763 SQZ720763 TAV720763 TKR720763 TUN720763 UEJ720763 UOF720763 UYB720763 VHX720763 VRT720763 WBP720763 WLL720763 WVH720763 C786299 IV786299 SR786299 ACN786299 AMJ786299 AWF786299 BGB786299 BPX786299 BZT786299 CJP786299 CTL786299 DDH786299 DND786299 DWZ786299 EGV786299 EQR786299 FAN786299 FKJ786299 FUF786299 GEB786299 GNX786299 GXT786299 HHP786299 HRL786299 IBH786299 ILD786299 IUZ786299 JEV786299 JOR786299 JYN786299 KIJ786299 KSF786299 LCB786299 LLX786299 LVT786299 MFP786299 MPL786299 MZH786299 NJD786299 NSZ786299 OCV786299 OMR786299 OWN786299 PGJ786299 PQF786299 QAB786299 QJX786299 QTT786299 RDP786299 RNL786299 RXH786299 SHD786299 SQZ786299 TAV786299 TKR786299 TUN786299 UEJ786299 UOF786299 UYB786299 VHX786299 VRT786299 WBP786299 WLL786299 WVH786299 C851835 IV851835 SR851835 ACN851835 AMJ851835 AWF851835 BGB851835 BPX851835 BZT851835 CJP851835 CTL851835 DDH851835 DND851835 DWZ851835 EGV851835 EQR851835 FAN851835 FKJ851835 FUF851835 GEB851835 GNX851835 GXT851835 HHP851835 HRL851835 IBH851835 ILD851835 IUZ851835 JEV851835 JOR851835 JYN851835 KIJ851835 KSF851835 LCB851835 LLX851835 LVT851835 MFP851835 MPL851835 MZH851835 NJD851835 NSZ851835 OCV851835 OMR851835 OWN851835 PGJ851835 PQF851835 QAB851835 QJX851835 QTT851835 RDP851835 RNL851835 RXH851835 SHD851835 SQZ851835 TAV851835 TKR851835 TUN851835 UEJ851835 UOF851835 UYB851835 VHX851835 VRT851835 WBP851835 WLL851835 WVH851835 C917371 IV917371 SR917371 ACN917371 AMJ917371 AWF917371 BGB917371 BPX917371 BZT917371 CJP917371 CTL917371 DDH917371 DND917371 DWZ917371 EGV917371 EQR917371 FAN917371 FKJ917371 FUF917371 GEB917371 GNX917371 GXT917371 HHP917371 HRL917371 IBH917371 ILD917371 IUZ917371 JEV917371 JOR917371 JYN917371 KIJ917371 KSF917371 LCB917371 LLX917371 LVT917371 MFP917371 MPL917371 MZH917371 NJD917371 NSZ917371 OCV917371 OMR917371 OWN917371 PGJ917371 PQF917371 QAB917371 QJX917371 QTT917371 RDP917371 RNL917371 RXH917371 SHD917371 SQZ917371 TAV917371 TKR917371 TUN917371 UEJ917371 UOF917371 UYB917371 VHX917371 VRT917371 WBP917371 WLL917371 WVH917371 C982907 IV982907 SR982907 ACN982907 AMJ982907 AWF982907 BGB982907 BPX982907 BZT982907 CJP982907 CTL982907 DDH982907 DND982907 DWZ982907 EGV982907 EQR982907 FAN982907 FKJ982907 FUF982907 GEB982907 GNX982907 GXT982907 HHP982907 HRL982907 IBH982907 ILD982907 IUZ982907 JEV982907 JOR982907 JYN982907 KIJ982907 KSF982907 LCB982907 LLX982907 LVT982907 MFP982907 MPL982907 MZH982907 NJD982907 NSZ982907 OCV982907 OMR982907 OWN982907 PGJ982907 PQF982907 QAB982907 QJX982907 QTT982907 RDP982907 RNL982907 RXH982907 SHD982907 SQZ982907 TAV982907 TKR982907 TUN982907 UEJ982907 UOF982907 UYB982907 VHX982907 VRT982907 WBP98290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07 A65403 IS65403 SO65403 ACK65403 AMG65403 AWC65403 BFY65403 BPU65403 BZQ65403 CJM65403 CTI65403 DDE65403 DNA65403 DWW65403 EGS65403 EQO65403 FAK65403 FKG65403 FUC65403 GDY65403 GNU65403 GXQ65403 HHM65403 HRI65403 IBE65403 ILA65403 IUW65403 JES65403 JOO65403 JYK65403 KIG65403 KSC65403 LBY65403 LLU65403 LVQ65403 MFM65403 MPI65403 MZE65403 NJA65403 NSW65403 OCS65403 OMO65403 OWK65403 PGG65403 PQC65403 PZY65403 QJU65403 QTQ65403 RDM65403 RNI65403 RXE65403 SHA65403 SQW65403 TAS65403 TKO65403 TUK65403 UEG65403 UOC65403 UXY65403 VHU65403 VRQ65403 WBM65403 WLI65403 WVE65403 A130939 IS130939 SO130939 ACK130939 AMG130939 AWC130939 BFY130939 BPU130939 BZQ130939 CJM130939 CTI130939 DDE130939 DNA130939 DWW130939 EGS130939 EQO130939 FAK130939 FKG130939 FUC130939 GDY130939 GNU130939 GXQ130939 HHM130939 HRI130939 IBE130939 ILA130939 IUW130939 JES130939 JOO130939 JYK130939 KIG130939 KSC130939 LBY130939 LLU130939 LVQ130939 MFM130939 MPI130939 MZE130939 NJA130939 NSW130939 OCS130939 OMO130939 OWK130939 PGG130939 PQC130939 PZY130939 QJU130939 QTQ130939 RDM130939 RNI130939 RXE130939 SHA130939 SQW130939 TAS130939 TKO130939 TUK130939 UEG130939 UOC130939 UXY130939 VHU130939 VRQ130939 WBM130939 WLI130939 WVE130939 A196475 IS196475 SO196475 ACK196475 AMG196475 AWC196475 BFY196475 BPU196475 BZQ196475 CJM196475 CTI196475 DDE196475 DNA196475 DWW196475 EGS196475 EQO196475 FAK196475 FKG196475 FUC196475 GDY196475 GNU196475 GXQ196475 HHM196475 HRI196475 IBE196475 ILA196475 IUW196475 JES196475 JOO196475 JYK196475 KIG196475 KSC196475 LBY196475 LLU196475 LVQ196475 MFM196475 MPI196475 MZE196475 NJA196475 NSW196475 OCS196475 OMO196475 OWK196475 PGG196475 PQC196475 PZY196475 QJU196475 QTQ196475 RDM196475 RNI196475 RXE196475 SHA196475 SQW196475 TAS196475 TKO196475 TUK196475 UEG196475 UOC196475 UXY196475 VHU196475 VRQ196475 WBM196475 WLI196475 WVE196475 A262011 IS262011 SO262011 ACK262011 AMG262011 AWC262011 BFY262011 BPU262011 BZQ262011 CJM262011 CTI262011 DDE262011 DNA262011 DWW262011 EGS262011 EQO262011 FAK262011 FKG262011 FUC262011 GDY262011 GNU262011 GXQ262011 HHM262011 HRI262011 IBE262011 ILA262011 IUW262011 JES262011 JOO262011 JYK262011 KIG262011 KSC262011 LBY262011 LLU262011 LVQ262011 MFM262011 MPI262011 MZE262011 NJA262011 NSW262011 OCS262011 OMO262011 OWK262011 PGG262011 PQC262011 PZY262011 QJU262011 QTQ262011 RDM262011 RNI262011 RXE262011 SHA262011 SQW262011 TAS262011 TKO262011 TUK262011 UEG262011 UOC262011 UXY262011 VHU262011 VRQ262011 WBM262011 WLI262011 WVE262011 A327547 IS327547 SO327547 ACK327547 AMG327547 AWC327547 BFY327547 BPU327547 BZQ327547 CJM327547 CTI327547 DDE327547 DNA327547 DWW327547 EGS327547 EQO327547 FAK327547 FKG327547 FUC327547 GDY327547 GNU327547 GXQ327547 HHM327547 HRI327547 IBE327547 ILA327547 IUW327547 JES327547 JOO327547 JYK327547 KIG327547 KSC327547 LBY327547 LLU327547 LVQ327547 MFM327547 MPI327547 MZE327547 NJA327547 NSW327547 OCS327547 OMO327547 OWK327547 PGG327547 PQC327547 PZY327547 QJU327547 QTQ327547 RDM327547 RNI327547 RXE327547 SHA327547 SQW327547 TAS327547 TKO327547 TUK327547 UEG327547 UOC327547 UXY327547 VHU327547 VRQ327547 WBM327547 WLI327547 WVE327547 A393083 IS393083 SO393083 ACK393083 AMG393083 AWC393083 BFY393083 BPU393083 BZQ393083 CJM393083 CTI393083 DDE393083 DNA393083 DWW393083 EGS393083 EQO393083 FAK393083 FKG393083 FUC393083 GDY393083 GNU393083 GXQ393083 HHM393083 HRI393083 IBE393083 ILA393083 IUW393083 JES393083 JOO393083 JYK393083 KIG393083 KSC393083 LBY393083 LLU393083 LVQ393083 MFM393083 MPI393083 MZE393083 NJA393083 NSW393083 OCS393083 OMO393083 OWK393083 PGG393083 PQC393083 PZY393083 QJU393083 QTQ393083 RDM393083 RNI393083 RXE393083 SHA393083 SQW393083 TAS393083 TKO393083 TUK393083 UEG393083 UOC393083 UXY393083 VHU393083 VRQ393083 WBM393083 WLI393083 WVE393083 A458619 IS458619 SO458619 ACK458619 AMG458619 AWC458619 BFY458619 BPU458619 BZQ458619 CJM458619 CTI458619 DDE458619 DNA458619 DWW458619 EGS458619 EQO458619 FAK458619 FKG458619 FUC458619 GDY458619 GNU458619 GXQ458619 HHM458619 HRI458619 IBE458619 ILA458619 IUW458619 JES458619 JOO458619 JYK458619 KIG458619 KSC458619 LBY458619 LLU458619 LVQ458619 MFM458619 MPI458619 MZE458619 NJA458619 NSW458619 OCS458619 OMO458619 OWK458619 PGG458619 PQC458619 PZY458619 QJU458619 QTQ458619 RDM458619 RNI458619 RXE458619 SHA458619 SQW458619 TAS458619 TKO458619 TUK458619 UEG458619 UOC458619 UXY458619 VHU458619 VRQ458619 WBM458619 WLI458619 WVE458619 A524155 IS524155 SO524155 ACK524155 AMG524155 AWC524155 BFY524155 BPU524155 BZQ524155 CJM524155 CTI524155 DDE524155 DNA524155 DWW524155 EGS524155 EQO524155 FAK524155 FKG524155 FUC524155 GDY524155 GNU524155 GXQ524155 HHM524155 HRI524155 IBE524155 ILA524155 IUW524155 JES524155 JOO524155 JYK524155 KIG524155 KSC524155 LBY524155 LLU524155 LVQ524155 MFM524155 MPI524155 MZE524155 NJA524155 NSW524155 OCS524155 OMO524155 OWK524155 PGG524155 PQC524155 PZY524155 QJU524155 QTQ524155 RDM524155 RNI524155 RXE524155 SHA524155 SQW524155 TAS524155 TKO524155 TUK524155 UEG524155 UOC524155 UXY524155 VHU524155 VRQ524155 WBM524155 WLI524155 WVE524155 A589691 IS589691 SO589691 ACK589691 AMG589691 AWC589691 BFY589691 BPU589691 BZQ589691 CJM589691 CTI589691 DDE589691 DNA589691 DWW589691 EGS589691 EQO589691 FAK589691 FKG589691 FUC589691 GDY589691 GNU589691 GXQ589691 HHM589691 HRI589691 IBE589691 ILA589691 IUW589691 JES589691 JOO589691 JYK589691 KIG589691 KSC589691 LBY589691 LLU589691 LVQ589691 MFM589691 MPI589691 MZE589691 NJA589691 NSW589691 OCS589691 OMO589691 OWK589691 PGG589691 PQC589691 PZY589691 QJU589691 QTQ589691 RDM589691 RNI589691 RXE589691 SHA589691 SQW589691 TAS589691 TKO589691 TUK589691 UEG589691 UOC589691 UXY589691 VHU589691 VRQ589691 WBM589691 WLI589691 WVE589691 A655227 IS655227 SO655227 ACK655227 AMG655227 AWC655227 BFY655227 BPU655227 BZQ655227 CJM655227 CTI655227 DDE655227 DNA655227 DWW655227 EGS655227 EQO655227 FAK655227 FKG655227 FUC655227 GDY655227 GNU655227 GXQ655227 HHM655227 HRI655227 IBE655227 ILA655227 IUW655227 JES655227 JOO655227 JYK655227 KIG655227 KSC655227 LBY655227 LLU655227 LVQ655227 MFM655227 MPI655227 MZE655227 NJA655227 NSW655227 OCS655227 OMO655227 OWK655227 PGG655227 PQC655227 PZY655227 QJU655227 QTQ655227 RDM655227 RNI655227 RXE655227 SHA655227 SQW655227 TAS655227 TKO655227 TUK655227 UEG655227 UOC655227 UXY655227 VHU655227 VRQ655227 WBM655227 WLI655227 WVE655227 A720763 IS720763 SO720763 ACK720763 AMG720763 AWC720763 BFY720763 BPU720763 BZQ720763 CJM720763 CTI720763 DDE720763 DNA720763 DWW720763 EGS720763 EQO720763 FAK720763 FKG720763 FUC720763 GDY720763 GNU720763 GXQ720763 HHM720763 HRI720763 IBE720763 ILA720763 IUW720763 JES720763 JOO720763 JYK720763 KIG720763 KSC720763 LBY720763 LLU720763 LVQ720763 MFM720763 MPI720763 MZE720763 NJA720763 NSW720763 OCS720763 OMO720763 OWK720763 PGG720763 PQC720763 PZY720763 QJU720763 QTQ720763 RDM720763 RNI720763 RXE720763 SHA720763 SQW720763 TAS720763 TKO720763 TUK720763 UEG720763 UOC720763 UXY720763 VHU720763 VRQ720763 WBM720763 WLI720763 WVE720763 A786299 IS786299 SO786299 ACK786299 AMG786299 AWC786299 BFY786299 BPU786299 BZQ786299 CJM786299 CTI786299 DDE786299 DNA786299 DWW786299 EGS786299 EQO786299 FAK786299 FKG786299 FUC786299 GDY786299 GNU786299 GXQ786299 HHM786299 HRI786299 IBE786299 ILA786299 IUW786299 JES786299 JOO786299 JYK786299 KIG786299 KSC786299 LBY786299 LLU786299 LVQ786299 MFM786299 MPI786299 MZE786299 NJA786299 NSW786299 OCS786299 OMO786299 OWK786299 PGG786299 PQC786299 PZY786299 QJU786299 QTQ786299 RDM786299 RNI786299 RXE786299 SHA786299 SQW786299 TAS786299 TKO786299 TUK786299 UEG786299 UOC786299 UXY786299 VHU786299 VRQ786299 WBM786299 WLI786299 WVE786299 A851835 IS851835 SO851835 ACK851835 AMG851835 AWC851835 BFY851835 BPU851835 BZQ851835 CJM851835 CTI851835 DDE851835 DNA851835 DWW851835 EGS851835 EQO851835 FAK851835 FKG851835 FUC851835 GDY851835 GNU851835 GXQ851835 HHM851835 HRI851835 IBE851835 ILA851835 IUW851835 JES851835 JOO851835 JYK851835 KIG851835 KSC851835 LBY851835 LLU851835 LVQ851835 MFM851835 MPI851835 MZE851835 NJA851835 NSW851835 OCS851835 OMO851835 OWK851835 PGG851835 PQC851835 PZY851835 QJU851835 QTQ851835 RDM851835 RNI851835 RXE851835 SHA851835 SQW851835 TAS851835 TKO851835 TUK851835 UEG851835 UOC851835 UXY851835 VHU851835 VRQ851835 WBM851835 WLI851835 WVE851835 A917371 IS917371 SO917371 ACK917371 AMG917371 AWC917371 BFY917371 BPU917371 BZQ917371 CJM917371 CTI917371 DDE917371 DNA917371 DWW917371 EGS917371 EQO917371 FAK917371 FKG917371 FUC917371 GDY917371 GNU917371 GXQ917371 HHM917371 HRI917371 IBE917371 ILA917371 IUW917371 JES917371 JOO917371 JYK917371 KIG917371 KSC917371 LBY917371 LLU917371 LVQ917371 MFM917371 MPI917371 MZE917371 NJA917371 NSW917371 OCS917371 OMO917371 OWK917371 PGG917371 PQC917371 PZY917371 QJU917371 QTQ917371 RDM917371 RNI917371 RXE917371 SHA917371 SQW917371 TAS917371 TKO917371 TUK917371 UEG917371 UOC917371 UXY917371 VHU917371 VRQ917371 WBM917371 WLI917371 WVE917371 A982907 IS982907 SO982907 ACK982907 AMG982907 AWC982907 BFY982907 BPU982907 BZQ982907 CJM982907 CTI982907 DDE982907 DNA982907 DWW982907 EGS982907 EQO982907 FAK982907 FKG982907 FUC982907 GDY982907 GNU982907 GXQ982907 HHM982907 HRI982907 IBE982907 ILA982907 IUW982907 JES982907 JOO982907 JYK982907 KIG982907 KSC982907 LBY982907 LLU982907 LVQ982907 MFM982907 MPI982907 MZE982907 NJA982907 NSW982907 OCS982907 OMO982907 OWK982907 PGG982907 PQC982907 PZY982907 QJU982907 QTQ982907 RDM982907 RNI982907 RXE982907 SHA982907 SQW982907 TAS982907 TKO982907 TUK982907 UEG982907 UOC982907 UXY982907 VHU982907 VRQ982907 WBM982907 WLI98290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topLeftCell="A17" workbookViewId="0">
      <selection activeCell="E7" sqref="E7"/>
    </sheetView>
  </sheetViews>
  <sheetFormatPr baseColWidth="10" defaultRowHeight="15.75" x14ac:dyDescent="0.25"/>
  <cols>
    <col min="1" max="1" width="24.85546875" style="112" customWidth="1"/>
    <col min="2" max="2" width="55.5703125" style="112" customWidth="1"/>
    <col min="3" max="3" width="41.28515625" style="112" customWidth="1"/>
    <col min="4" max="4" width="29.42578125" style="112" customWidth="1"/>
    <col min="5" max="5" width="29.140625" style="112" customWidth="1"/>
    <col min="6" max="16384" width="11.42578125" style="67"/>
  </cols>
  <sheetData>
    <row r="1" spans="1:5" x14ac:dyDescent="0.25">
      <c r="A1" s="248" t="s">
        <v>86</v>
      </c>
      <c r="B1" s="249"/>
      <c r="C1" s="249"/>
      <c r="D1" s="249"/>
      <c r="E1" s="89"/>
    </row>
    <row r="2" spans="1:5" ht="27.75" customHeight="1" x14ac:dyDescent="0.25">
      <c r="A2" s="90"/>
      <c r="B2" s="250" t="s">
        <v>72</v>
      </c>
      <c r="C2" s="250"/>
      <c r="D2" s="250"/>
      <c r="E2" s="91"/>
    </row>
    <row r="3" spans="1:5" ht="21" customHeight="1" x14ac:dyDescent="0.25">
      <c r="A3" s="92"/>
      <c r="B3" s="250" t="s">
        <v>136</v>
      </c>
      <c r="C3" s="250"/>
      <c r="D3" s="250"/>
      <c r="E3" s="93"/>
    </row>
    <row r="4" spans="1:5" thickBot="1" x14ac:dyDescent="0.3">
      <c r="A4" s="94"/>
      <c r="B4" s="95"/>
      <c r="C4" s="95"/>
      <c r="D4" s="95"/>
      <c r="E4" s="96"/>
    </row>
    <row r="5" spans="1:5" ht="46.5" customHeight="1" thickBot="1" x14ac:dyDescent="0.3">
      <c r="A5" s="94"/>
      <c r="B5" s="97" t="s">
        <v>73</v>
      </c>
      <c r="C5" s="251" t="s">
        <v>186</v>
      </c>
      <c r="D5" s="252"/>
      <c r="E5" s="96"/>
    </row>
    <row r="6" spans="1:5" ht="16.5" thickBot="1" x14ac:dyDescent="0.3">
      <c r="A6" s="94"/>
      <c r="B6" s="117" t="s">
        <v>74</v>
      </c>
      <c r="C6" s="253" t="s">
        <v>187</v>
      </c>
      <c r="D6" s="254"/>
      <c r="E6" s="96"/>
    </row>
    <row r="7" spans="1:5" ht="29.25" customHeight="1" thickBot="1" x14ac:dyDescent="0.3">
      <c r="A7" s="94"/>
      <c r="B7" s="117" t="s">
        <v>137</v>
      </c>
      <c r="C7" s="257" t="s">
        <v>138</v>
      </c>
      <c r="D7" s="258"/>
      <c r="E7" s="96"/>
    </row>
    <row r="8" spans="1:5" ht="16.5" thickBot="1" x14ac:dyDescent="0.3">
      <c r="A8" s="94"/>
      <c r="B8" s="118">
        <v>4</v>
      </c>
      <c r="C8" s="255">
        <v>5582954376</v>
      </c>
      <c r="D8" s="256"/>
      <c r="E8" s="96"/>
    </row>
    <row r="9" spans="1:5" ht="23.25" customHeight="1" thickBot="1" x14ac:dyDescent="0.3">
      <c r="A9" s="94"/>
      <c r="B9" s="118">
        <v>6</v>
      </c>
      <c r="C9" s="255">
        <v>5690565725</v>
      </c>
      <c r="D9" s="256"/>
      <c r="E9" s="96"/>
    </row>
    <row r="10" spans="1:5" ht="26.25" customHeight="1" thickBot="1" x14ac:dyDescent="0.3">
      <c r="A10" s="94"/>
      <c r="B10" s="118">
        <v>7</v>
      </c>
      <c r="C10" s="255">
        <v>958520979</v>
      </c>
      <c r="D10" s="256"/>
      <c r="E10" s="96"/>
    </row>
    <row r="11" spans="1:5" ht="21.75" customHeight="1" thickBot="1" x14ac:dyDescent="0.3">
      <c r="A11" s="94"/>
      <c r="B11" s="118">
        <v>21</v>
      </c>
      <c r="C11" s="128"/>
      <c r="D11" s="129">
        <v>666161639</v>
      </c>
      <c r="E11" s="96"/>
    </row>
    <row r="12" spans="1:5" ht="16.5" thickBot="1" x14ac:dyDescent="0.3">
      <c r="A12" s="94"/>
      <c r="B12" s="118">
        <v>22</v>
      </c>
      <c r="C12" s="128"/>
      <c r="D12" s="129">
        <v>2691794209</v>
      </c>
      <c r="E12" s="96"/>
    </row>
    <row r="13" spans="1:5" ht="26.25" customHeight="1" thickBot="1" x14ac:dyDescent="0.3">
      <c r="A13" s="94"/>
      <c r="B13" s="118">
        <v>24</v>
      </c>
      <c r="C13" s="128"/>
      <c r="D13" s="129">
        <v>2338874720</v>
      </c>
      <c r="E13" s="96"/>
    </row>
    <row r="14" spans="1:5" ht="32.25" thickBot="1" x14ac:dyDescent="0.3">
      <c r="A14" s="94"/>
      <c r="B14" s="119" t="s">
        <v>139</v>
      </c>
      <c r="C14" s="255">
        <f>SUM(C8:D13)</f>
        <v>17928871648</v>
      </c>
      <c r="D14" s="256"/>
      <c r="E14" s="96"/>
    </row>
    <row r="15" spans="1:5" ht="48" thickBot="1" x14ac:dyDescent="0.3">
      <c r="A15" s="94"/>
      <c r="B15" s="119" t="s">
        <v>140</v>
      </c>
      <c r="C15" s="255">
        <f>+C14/616000</f>
        <v>29105.311116883116</v>
      </c>
      <c r="D15" s="256"/>
      <c r="E15" s="96"/>
    </row>
    <row r="16" spans="1:5" ht="27" customHeight="1" x14ac:dyDescent="0.25">
      <c r="A16" s="94"/>
      <c r="B16" s="95"/>
      <c r="C16" s="98"/>
      <c r="D16" s="99"/>
      <c r="E16" s="96"/>
    </row>
    <row r="17" spans="1:6" ht="28.5" customHeight="1" thickBot="1" x14ac:dyDescent="0.3">
      <c r="A17" s="94"/>
      <c r="B17" s="95" t="s">
        <v>141</v>
      </c>
      <c r="C17" s="98"/>
      <c r="D17" s="99"/>
      <c r="E17" s="96"/>
    </row>
    <row r="18" spans="1:6" ht="15" x14ac:dyDescent="0.25">
      <c r="A18" s="94"/>
      <c r="B18" s="100" t="s">
        <v>75</v>
      </c>
      <c r="C18" s="101">
        <v>19853214507</v>
      </c>
      <c r="D18" s="102"/>
      <c r="E18" s="96"/>
    </row>
    <row r="19" spans="1:6" ht="27" customHeight="1" x14ac:dyDescent="0.25">
      <c r="A19" s="94"/>
      <c r="B19" s="94" t="s">
        <v>76</v>
      </c>
      <c r="C19" s="103">
        <v>22623979918</v>
      </c>
      <c r="D19" s="96"/>
      <c r="E19" s="96"/>
    </row>
    <row r="20" spans="1:6" ht="27" customHeight="1" x14ac:dyDescent="0.25">
      <c r="A20" s="94"/>
      <c r="B20" s="94" t="s">
        <v>77</v>
      </c>
      <c r="C20" s="103">
        <v>4624892888</v>
      </c>
      <c r="D20" s="96"/>
      <c r="E20" s="96"/>
    </row>
    <row r="21" spans="1:6" thickBot="1" x14ac:dyDescent="0.3">
      <c r="A21" s="94"/>
      <c r="B21" s="104" t="s">
        <v>78</v>
      </c>
      <c r="C21" s="105">
        <v>4624892888</v>
      </c>
      <c r="D21" s="106"/>
      <c r="E21" s="96"/>
    </row>
    <row r="22" spans="1:6" ht="16.5" thickBot="1" x14ac:dyDescent="0.3">
      <c r="A22" s="94"/>
      <c r="B22" s="245" t="s">
        <v>79</v>
      </c>
      <c r="C22" s="246"/>
      <c r="D22" s="247"/>
      <c r="E22" s="96"/>
    </row>
    <row r="23" spans="1:6" ht="16.5" thickBot="1" x14ac:dyDescent="0.3">
      <c r="A23" s="94"/>
      <c r="B23" s="245" t="s">
        <v>80</v>
      </c>
      <c r="C23" s="246"/>
      <c r="D23" s="247"/>
      <c r="E23" s="96"/>
    </row>
    <row r="24" spans="1:6" x14ac:dyDescent="0.25">
      <c r="A24" s="94"/>
      <c r="B24" s="107" t="s">
        <v>142</v>
      </c>
      <c r="C24" s="134">
        <f>+C18/C20</f>
        <v>4.292686336263535</v>
      </c>
      <c r="D24" s="99" t="s">
        <v>188</v>
      </c>
      <c r="E24" s="111"/>
    </row>
    <row r="25" spans="1:6" ht="16.5" thickBot="1" x14ac:dyDescent="0.3">
      <c r="A25" s="94"/>
      <c r="B25" s="127" t="s">
        <v>81</v>
      </c>
      <c r="C25" s="135">
        <f>+C21/C19</f>
        <v>0.20442437204960393</v>
      </c>
      <c r="D25" s="108" t="s">
        <v>188</v>
      </c>
      <c r="E25" s="267"/>
      <c r="F25" s="266"/>
    </row>
    <row r="26" spans="1:6" ht="16.5" thickBot="1" x14ac:dyDescent="0.3">
      <c r="A26" s="94"/>
      <c r="B26" s="109"/>
      <c r="C26" s="110"/>
      <c r="D26" s="95"/>
      <c r="E26" s="267"/>
      <c r="F26" s="266"/>
    </row>
    <row r="27" spans="1:6" ht="16.5" thickBot="1" x14ac:dyDescent="0.3">
      <c r="A27" s="259"/>
      <c r="B27" s="260" t="s">
        <v>82</v>
      </c>
      <c r="C27" s="262" t="s">
        <v>189</v>
      </c>
      <c r="D27" s="263"/>
      <c r="E27" s="106"/>
      <c r="F27" s="88"/>
    </row>
    <row r="28" spans="1:6" ht="16.5" thickBot="1" x14ac:dyDescent="0.3">
      <c r="A28" s="259"/>
      <c r="B28" s="261"/>
      <c r="C28" s="264" t="s">
        <v>83</v>
      </c>
      <c r="D28" s="265"/>
    </row>
  </sheetData>
  <sheetProtection algorithmName="SHA-512" hashValue="elYrZlXu4h32Fs32hdsKWzHnqnjDnFpeIMhhqxrZLAKoa+AHESSHTGkIDJCCJ3d2x0+DvVdizWSTyAK1Njs9eg==" saltValue="FWqbnD3wXYVhetUgt52oqQ==" spinCount="100000" sheet="1" objects="1" scenarios="1"/>
  <mergeCells count="19">
    <mergeCell ref="A27:A28"/>
    <mergeCell ref="B27:B28"/>
    <mergeCell ref="C27:D27"/>
    <mergeCell ref="C28:D28"/>
    <mergeCell ref="F25:F26"/>
    <mergeCell ref="E25:E26"/>
    <mergeCell ref="B22:D22"/>
    <mergeCell ref="B23:D23"/>
    <mergeCell ref="A1:D1"/>
    <mergeCell ref="B2:D2"/>
    <mergeCell ref="B3:D3"/>
    <mergeCell ref="C5:D5"/>
    <mergeCell ref="C6:D6"/>
    <mergeCell ref="C8:D8"/>
    <mergeCell ref="C7:D7"/>
    <mergeCell ref="C9:D9"/>
    <mergeCell ref="C10:D10"/>
    <mergeCell ref="C14:D14"/>
    <mergeCell ref="C15:D15"/>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2014-12-10T21:52:44Z</dcterms:modified>
</cp:coreProperties>
</file>